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84" windowWidth="11340" windowHeight="6480" tabRatio="750" firstSheet="1" activeTab="2"/>
  </bookViews>
  <sheets>
    <sheet name="Total for virksomhed 502 " sheetId="1" r:id="rId1"/>
    <sheet name="Økonomi og Erhverv" sheetId="2" r:id="rId2"/>
    <sheet name="Udvalget for Plan og Teknik" sheetId="3" r:id="rId3"/>
    <sheet name="Børn og Undervisning" sheetId="4" r:id="rId4"/>
    <sheet name="Kultur og Fritid" sheetId="5" r:id="rId5"/>
    <sheet name="Social og Sundhed" sheetId="6" r:id="rId6"/>
  </sheets>
  <definedNames/>
  <calcPr fullCalcOnLoad="1"/>
</workbook>
</file>

<file path=xl/sharedStrings.xml><?xml version="1.0" encoding="utf-8"?>
<sst xmlns="http://schemas.openxmlformats.org/spreadsheetml/2006/main" count="465" uniqueCount="296">
  <si>
    <t>Bilag 1</t>
  </si>
  <si>
    <t>Virksomhed</t>
  </si>
  <si>
    <t>Teknik og Miljø</t>
  </si>
  <si>
    <t>Nr. 502</t>
  </si>
  <si>
    <t>Indenfor rammen</t>
  </si>
  <si>
    <t>Forbrug</t>
  </si>
  <si>
    <t>%-forbrug</t>
  </si>
  <si>
    <t>sidste år</t>
  </si>
  <si>
    <t>Ok</t>
  </si>
  <si>
    <t>Note</t>
  </si>
  <si>
    <t>Funktion</t>
  </si>
  <si>
    <t>00.48</t>
  </si>
  <si>
    <t>Tekst</t>
  </si>
  <si>
    <t>Vandløbsvæsen</t>
  </si>
  <si>
    <t>00.52</t>
  </si>
  <si>
    <t>Miljøbeskyttelse</t>
  </si>
  <si>
    <r>
      <t>ikke</t>
    </r>
    <r>
      <rPr>
        <sz val="10"/>
        <rFont val="Times New Roman"/>
        <family val="1"/>
      </rPr>
      <t xml:space="preserve"> OK</t>
    </r>
  </si>
  <si>
    <t>00.25</t>
  </si>
  <si>
    <t>Faste ejendomme</t>
  </si>
  <si>
    <t>02.28</t>
  </si>
  <si>
    <t>Kommunale veje</t>
  </si>
  <si>
    <t>02.32</t>
  </si>
  <si>
    <t>Kollektiv trafik</t>
  </si>
  <si>
    <t>I alt indenfor rammen</t>
  </si>
  <si>
    <t>Bilag 2</t>
  </si>
  <si>
    <t>00.55</t>
  </si>
  <si>
    <t xml:space="preserve">I alt virksomheden Teknik og Miljø </t>
  </si>
  <si>
    <t>00.22</t>
  </si>
  <si>
    <t>Jordforsyning</t>
  </si>
  <si>
    <t>Beboelse</t>
  </si>
  <si>
    <t>Andre faste ejendomme</t>
  </si>
  <si>
    <t>Virksomheden 502 - Teknik og Miljø</t>
  </si>
  <si>
    <t>Forbrug pr.</t>
  </si>
  <si>
    <t>Total for Teknik og Miljø</t>
  </si>
  <si>
    <t xml:space="preserve">Fælles formål </t>
  </si>
  <si>
    <t>089020</t>
  </si>
  <si>
    <t>Danmarks Miljøportal</t>
  </si>
  <si>
    <t>Vejvedligeholdelse</t>
  </si>
  <si>
    <t>211030</t>
  </si>
  <si>
    <t>Busdrift</t>
  </si>
  <si>
    <t>231001</t>
  </si>
  <si>
    <t>Fælles udgifter og indtægter</t>
  </si>
  <si>
    <t>% forbrug af</t>
  </si>
  <si>
    <t>budget</t>
  </si>
  <si>
    <t>Korrigeret</t>
  </si>
  <si>
    <t>06.45</t>
  </si>
  <si>
    <t>Administrativ org.</t>
  </si>
  <si>
    <t xml:space="preserve"> - incl. konto 06</t>
  </si>
  <si>
    <t>2</t>
  </si>
  <si>
    <t>Udvalg for Plan og Teknik</t>
  </si>
  <si>
    <t>for Udvalget Plan og Teknik</t>
  </si>
  <si>
    <t>I alt virksomheden Teknik og Miljø</t>
  </si>
  <si>
    <t>070001</t>
  </si>
  <si>
    <t>Fælles udg./indtægter</t>
  </si>
  <si>
    <t>089001</t>
  </si>
  <si>
    <t>Udvalget for Plan og Teknik</t>
  </si>
  <si>
    <t>Jordforurening</t>
  </si>
  <si>
    <t>Bærbare batterier</t>
  </si>
  <si>
    <t>Fælles udgifter/indtægter</t>
  </si>
  <si>
    <t>Øvrig planlægning m.v</t>
  </si>
  <si>
    <t>02.22</t>
  </si>
  <si>
    <t>Driftsbygn og pladser</t>
  </si>
  <si>
    <t>Del af elforbrug - Grønt område</t>
  </si>
  <si>
    <t>Kystvande -vandkvalitet og badevand</t>
  </si>
  <si>
    <t>070005</t>
  </si>
  <si>
    <t>Sandfang og afvandingskanal</t>
  </si>
  <si>
    <t>089050</t>
  </si>
  <si>
    <t>Vestbanen</t>
  </si>
  <si>
    <t xml:space="preserve">Note: </t>
  </si>
  <si>
    <t>005001</t>
  </si>
  <si>
    <t>005010</t>
  </si>
  <si>
    <t>Arealer til udlejning</t>
  </si>
  <si>
    <t>Ubestemt formål</t>
  </si>
  <si>
    <t>010002</t>
  </si>
  <si>
    <t>Fælles - grunde og bygninger</t>
  </si>
  <si>
    <t>Diverse udgifter og indtægter</t>
  </si>
  <si>
    <t>091001</t>
  </si>
  <si>
    <t>Skadedyrsbekæmpelse</t>
  </si>
  <si>
    <t>02.35</t>
  </si>
  <si>
    <t>Jernbanedrift</t>
  </si>
  <si>
    <t>Fællesudgifter og indtægter</t>
  </si>
  <si>
    <t>Skatter og afgifter for ubebyggede grunde og diverse jordarealer samt vedligeholdelse af udenomsarealer</t>
  </si>
  <si>
    <t>Forpagtningsafgift opkræves 1 gang årligt i december mdr.</t>
  </si>
  <si>
    <t>06.48</t>
  </si>
  <si>
    <t>Indtægter/udgifter love</t>
  </si>
  <si>
    <t>Hyrevognsbevillinger</t>
  </si>
  <si>
    <t>Ingen bemærkninger</t>
  </si>
  <si>
    <t>Faktura fra Forsyningen sidst på året.</t>
  </si>
  <si>
    <t>Teknik og miljø - Myndighedsud./ Øvrig adm.</t>
  </si>
  <si>
    <t>Teknik og miljø - Byggesagsbeh.</t>
  </si>
  <si>
    <t>Teknik og miljø - Miljøbeskyttelse</t>
  </si>
  <si>
    <t>005020</t>
  </si>
  <si>
    <t>091010</t>
  </si>
  <si>
    <t>Handleplan for rottebekæmpelse</t>
  </si>
  <si>
    <t>Udenfor Rammen - 100% overførsel</t>
  </si>
  <si>
    <t>I alt udenfor rammen - 100% overførsel</t>
  </si>
  <si>
    <t>Vandløbsrestaureringsprojekt - 1. projekt i 1. projektområde</t>
  </si>
  <si>
    <t>070020</t>
  </si>
  <si>
    <t>070025</t>
  </si>
  <si>
    <t>Vandløbsrestaureringsprojekt - 2. projekt i 1. projektområde</t>
  </si>
  <si>
    <t>070030</t>
  </si>
  <si>
    <t>Vandløbsrestaureringsprojekt - 3. projekt i 1. projektområde</t>
  </si>
  <si>
    <t>070035</t>
  </si>
  <si>
    <t>Vandløbsrestaureringsprojekt - 1. projekt i 2. projektområde</t>
  </si>
  <si>
    <t>070040</t>
  </si>
  <si>
    <t>Vandløbsrestaureringsprojekt - 2. projekt i 2. projektområde</t>
  </si>
  <si>
    <t>070050</t>
  </si>
  <si>
    <t>Forundersøgelse for Restaurering af Holme Å</t>
  </si>
  <si>
    <t>Skatter og afgifter for diverse uplacerbare bygninger samt omkostninger ved salg af bygninger</t>
  </si>
  <si>
    <t xml:space="preserve">Budget forventes forbrugt. </t>
  </si>
  <si>
    <t>Gebyr for rottebekæmpelse opkræves  via ejendomsskattebilletten som en promillesats af den offentlige ejendomsvurdering. Gebyret tilpasses efter udgifterne</t>
  </si>
  <si>
    <t>005015</t>
  </si>
  <si>
    <t>Indvinding af grus - Broeng Grusgrav</t>
  </si>
  <si>
    <t>06.45 forventes samlet at overholde budgettet</t>
  </si>
  <si>
    <t>Budget forventes forbrugt</t>
  </si>
  <si>
    <t>Fælles udgifter og indtægter - Sydtrafik</t>
  </si>
  <si>
    <t>Kontingent til Danmarks Miljøportal samt adgang til de fælles offentlige databaser jvf. digitaliserings strategien.</t>
  </si>
  <si>
    <t>Budget 2015</t>
  </si>
  <si>
    <t>Udvalget for Økonomi og Erhverv</t>
  </si>
  <si>
    <t>for Udvalget for Økonomi og Erhverv</t>
  </si>
  <si>
    <t>010001</t>
  </si>
  <si>
    <t>Central pulje til udv. vedligehold</t>
  </si>
  <si>
    <t>013074</t>
  </si>
  <si>
    <t>VUC i Campusbygning</t>
  </si>
  <si>
    <t>Byfornyelse</t>
  </si>
  <si>
    <t>015001</t>
  </si>
  <si>
    <t>00.28</t>
  </si>
  <si>
    <t>Fritidsområder</t>
  </si>
  <si>
    <t>Grønne områder og naturpladser</t>
  </si>
  <si>
    <t>020016</t>
  </si>
  <si>
    <t>Varde, Minibyen</t>
  </si>
  <si>
    <t>Udvendig vedligeholdelse</t>
  </si>
  <si>
    <t>020035</t>
  </si>
  <si>
    <t>Planlægning og nye tiltag - grønne områder</t>
  </si>
  <si>
    <t>Midlerne er disponeret og forventes anvendt</t>
  </si>
  <si>
    <t>00.38</t>
  </si>
  <si>
    <t>Naturbeskyttelse</t>
  </si>
  <si>
    <t>Natrurforvaltningsprojekter</t>
  </si>
  <si>
    <t>050005</t>
  </si>
  <si>
    <t>Naturpleje</t>
  </si>
  <si>
    <t>050010</t>
  </si>
  <si>
    <t>Fra Kyst til Kyst</t>
  </si>
  <si>
    <t>050015</t>
  </si>
  <si>
    <t>Naturinformation</t>
  </si>
  <si>
    <t>050018</t>
  </si>
  <si>
    <t>Blå flag og kommunal
medfinansiering af livreddere ved kyst</t>
  </si>
  <si>
    <t xml:space="preserve">Budgettet forventes brugt </t>
  </si>
  <si>
    <t>050019</t>
  </si>
  <si>
    <t>Naturpark Vesterhavet</t>
  </si>
  <si>
    <t>050020</t>
  </si>
  <si>
    <t>Naturplanlægning og naturforvaltningsprojekter</t>
  </si>
  <si>
    <t>050022</t>
  </si>
  <si>
    <t>Beplantning ved Campus</t>
  </si>
  <si>
    <t>050025</t>
  </si>
  <si>
    <t xml:space="preserve">Kommunernes Vadehavssekretariat </t>
  </si>
  <si>
    <t>Opkrævning sidst på året</t>
  </si>
  <si>
    <t>Skove</t>
  </si>
  <si>
    <t>053001</t>
  </si>
  <si>
    <t>053002</t>
  </si>
  <si>
    <t>Skovene i Varde Kommune</t>
  </si>
  <si>
    <t xml:space="preserve">Faste ejendomme </t>
  </si>
  <si>
    <t>Fælles formål</t>
  </si>
  <si>
    <t>010005</t>
  </si>
  <si>
    <t>Offentlige toiletter</t>
  </si>
  <si>
    <t>050012</t>
  </si>
  <si>
    <t>050011</t>
  </si>
  <si>
    <t>Fra Kyst til Kyst stien - Broer</t>
  </si>
  <si>
    <t>Sti langs Ansager Kanal</t>
  </si>
  <si>
    <t>050013</t>
  </si>
  <si>
    <t>050021</t>
  </si>
  <si>
    <t>Sommerland - vedl. - toiletbyg</t>
  </si>
  <si>
    <t>050023</t>
  </si>
  <si>
    <t>089040</t>
  </si>
  <si>
    <t>Råstoffer</t>
  </si>
  <si>
    <t>089047</t>
  </si>
  <si>
    <t>KOMBIT</t>
  </si>
  <si>
    <t>089048</t>
  </si>
  <si>
    <t>Beredskabsalarm</t>
  </si>
  <si>
    <t>205001</t>
  </si>
  <si>
    <t>Udgifter - Materielgårde</t>
  </si>
  <si>
    <t>Adm. af vejvedligeholdelse</t>
  </si>
  <si>
    <t>010025</t>
  </si>
  <si>
    <t>Service &amp; energioperatør - udd</t>
  </si>
  <si>
    <t>00.50</t>
  </si>
  <si>
    <t>Naturforvaltningsprojekter</t>
  </si>
  <si>
    <t>00.53</t>
  </si>
  <si>
    <t>00.54</t>
  </si>
  <si>
    <t>Sandflugt</t>
  </si>
  <si>
    <t>054020</t>
  </si>
  <si>
    <t>Kystsikring</t>
  </si>
  <si>
    <t>054030</t>
  </si>
  <si>
    <t>070055</t>
  </si>
  <si>
    <t>Vådområdeprojekt i Kvong Mose</t>
  </si>
  <si>
    <t>Projekt - "Gå med i Lunden"</t>
  </si>
  <si>
    <t>Udvalget for Børn og Undervisning</t>
  </si>
  <si>
    <t>03.22</t>
  </si>
  <si>
    <t>Folkeskolen m.m</t>
  </si>
  <si>
    <t>01</t>
  </si>
  <si>
    <t>Folkeskoler</t>
  </si>
  <si>
    <t>04</t>
  </si>
  <si>
    <t>Pædagogisk rådgivning</t>
  </si>
  <si>
    <t>05</t>
  </si>
  <si>
    <t>Skolefritidsordninger</t>
  </si>
  <si>
    <t>03.30</t>
  </si>
  <si>
    <t>Ungdomsuddannelser</t>
  </si>
  <si>
    <t xml:space="preserve">Ungdomsuddannelse </t>
  </si>
  <si>
    <t>03.38</t>
  </si>
  <si>
    <t>Folkeoplysning og fritidsakt.</t>
  </si>
  <si>
    <t>Ungdomsskolevirksomhed</t>
  </si>
  <si>
    <t>04.62</t>
  </si>
  <si>
    <t>Kommunal tandpleje</t>
  </si>
  <si>
    <t>05.25</t>
  </si>
  <si>
    <t>Dagtilbud til børn og unge</t>
  </si>
  <si>
    <t>Integrerede daginst.</t>
  </si>
  <si>
    <t>05.28</t>
  </si>
  <si>
    <t>Tilbud til børn og unge behov</t>
  </si>
  <si>
    <t>Familiehuset</t>
  </si>
  <si>
    <t>Udvalget for Kultur og Fritid</t>
  </si>
  <si>
    <t>Tilføres fra pulje til udvendig vedligehold</t>
  </si>
  <si>
    <t>Fritidsfaciliteter</t>
  </si>
  <si>
    <t>Idrætsfaciliteter for børn/unge</t>
  </si>
  <si>
    <t>Folkebiblioteker</t>
  </si>
  <si>
    <t xml:space="preserve">Bilag </t>
  </si>
  <si>
    <t>Udenfor rammen</t>
  </si>
  <si>
    <t>Udvalget for Social og sundhed</t>
  </si>
  <si>
    <t>I alt udenfor rammen</t>
  </si>
  <si>
    <t>Pulje til udvendig vedligehold og</t>
  </si>
  <si>
    <t>Rengøring</t>
  </si>
  <si>
    <t>Dagpleje</t>
  </si>
  <si>
    <t>særlig dagtilbud og klubber</t>
  </si>
  <si>
    <t>Tilbud ældre og handicappede</t>
  </si>
  <si>
    <t>Tilbud til børn og unge - særlig</t>
  </si>
  <si>
    <t>Tilbud til voksne særlig behov</t>
  </si>
  <si>
    <t>Udvalget Børn og Undervisning</t>
  </si>
  <si>
    <t>Udvalget Kultur og Fritid</t>
  </si>
  <si>
    <t>Udvalget Social og Sundhed</t>
  </si>
  <si>
    <t>Økonomi og Erhverv</t>
  </si>
  <si>
    <t>Drift af projekter i Naturpark</t>
  </si>
  <si>
    <t>Udvendig vedligehold - pulje</t>
  </si>
  <si>
    <t>I forbindelse med akut jordforurening afholdes udgifter</t>
  </si>
  <si>
    <t>Forskudt VEU-refusion af kursusudgifter</t>
  </si>
  <si>
    <t>Budgetopfølgning pr. 31.08.2015</t>
  </si>
  <si>
    <t>31.08.15</t>
  </si>
  <si>
    <t>31.08.2015</t>
  </si>
  <si>
    <t>Teknik og miljø - Naturbeskyttelse</t>
  </si>
  <si>
    <t>Administrationsbygninger</t>
  </si>
  <si>
    <t>Bytoften 2, Varde</t>
  </si>
  <si>
    <t>Plan og Byg - Byggesagsbehandling</t>
  </si>
  <si>
    <t>013094</t>
  </si>
  <si>
    <t>Vestergade 49, Ølgod</t>
  </si>
  <si>
    <t>020010</t>
  </si>
  <si>
    <t>Sig, Tambours Have</t>
  </si>
  <si>
    <t>"Fortællinger i Naturpark"</t>
  </si>
  <si>
    <t>070056</t>
  </si>
  <si>
    <t>070057</t>
  </si>
  <si>
    <t>Etablering af stryg ved Orten Dambrug</t>
  </si>
  <si>
    <t>070058</t>
  </si>
  <si>
    <t>Etablering af passage ved karlsgårde Dambrug</t>
  </si>
  <si>
    <t>070059</t>
  </si>
  <si>
    <t>Agerbæk 1 Dambrug</t>
  </si>
  <si>
    <t>070060</t>
  </si>
  <si>
    <t>Agerbæk 11 Dambrug</t>
  </si>
  <si>
    <t xml:space="preserve">070061 </t>
  </si>
  <si>
    <t>Debel Fiskeri</t>
  </si>
  <si>
    <t>Etablering af passage ved Linding Mølle</t>
  </si>
  <si>
    <t>Kulturel virksomhed</t>
  </si>
  <si>
    <t>Pr. 27.08.2015</t>
  </si>
  <si>
    <t>Indvinding ikke påbegyndt endnu - ingen forbrug +/- i 2015</t>
  </si>
  <si>
    <t>Overskud flyttes til 010.001 én gang årlig.</t>
  </si>
  <si>
    <t>Udgifter afholdes indenfor budgetrammen - Området overføres til 501 Vej og Park</t>
  </si>
  <si>
    <t xml:space="preserve">Kommunens andel til kreditforening for "gamle projekter" - Udgifter til kondemnering adm. (private) og "skimmelsvamp". </t>
  </si>
  <si>
    <t xml:space="preserve">Midlerne er disponeret </t>
  </si>
  <si>
    <t>Midlerne indgår fra 2015 med en besparelse i råderumskataloget, derfor er kun en del af midlerne disponeret.</t>
  </si>
  <si>
    <t>Beløbet bruges i 2015 og 2016</t>
  </si>
  <si>
    <t>Udgifter til Sydtrafik. Der betales månedsvis. Der mangles for 4 måneder i år.</t>
  </si>
  <si>
    <t xml:space="preserve">Overnatningspladser betales i september </t>
  </si>
  <si>
    <t xml:space="preserve">Projektet er lige ved at starte op. </t>
  </si>
  <si>
    <t>Bruges til 5-årig drift</t>
  </si>
  <si>
    <t xml:space="preserve">Der er indgået en 5-årig aftale med Kystdirektoratet om kystsikring ved Blåvand. Afholdelse af udgiften sker én gang i den periode. Udgiften afholdes i år. </t>
  </si>
  <si>
    <t xml:space="preserve">Naturstyrelsen sender en opkrævning sidst på året. Kommunen skal jf.bek. om klitfrednings afholde en 1/6 -del af udgifterne. Uforbrugte midler anvendes til kystsikring. </t>
  </si>
  <si>
    <t>Projekter, der går i 0 ved projektafslutning</t>
  </si>
  <si>
    <t>Infrastruktur jf. aftale med Vestbanen</t>
  </si>
  <si>
    <t>Regninger udsendes sidst på året. Opsparing anvendes til underskud på byggesagsgebyrer.</t>
  </si>
  <si>
    <t>Forventet underskud. Timeprisen på 490 kr. for lav til at ramme indtægtsforventning.</t>
  </si>
  <si>
    <t xml:space="preserve">Primært energibesparende foranstaltninger -5,7 mill og resterende biler med 1,1 mill. Forbruget fint. </t>
  </si>
  <si>
    <t xml:space="preserve">Vedligeholdelsesplaner </t>
  </si>
  <si>
    <t>Forbrugsregistrering</t>
  </si>
  <si>
    <t>Vedligeholdelsesplaner - Plan for ældreboliger</t>
  </si>
  <si>
    <t>Forbrugsregistrering på kommunens ejendomme</t>
  </si>
  <si>
    <t>Kombit flyttes til 0.89 - rest er skimmelsvampanalyse</t>
  </si>
  <si>
    <t>Omkostninger i.f.m overtagelse af ejendommem</t>
  </si>
  <si>
    <t>Budgettet tilrettes i 2015 og er disponeret</t>
  </si>
  <si>
    <t>Midlerne er disponeret</t>
  </si>
  <si>
    <t>Hører sammen med andre områder</t>
  </si>
  <si>
    <t>Drift og vedligeholdelse af udlejningsejendomme samt tilhørende udenomsarealer. Der mangler lejeindtægter for de sidste 4 mdr.</t>
  </si>
  <si>
    <t>Drift af øvrige andre ejendomme under team Teknik herunder Blåvand Fyr, Kompetencecenter og ejendomme som er sat til salg. Der ansøges om midler til forbrugsafgifter fra "Nedrivningspuljen"  vedr. de ejendomme som løbende overgår til Center for Anlæg og ejendomme  uden budgetmidler. Der mangler lejeindtægter for de sidste 4 mdr.</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</si>
</sst>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quot;Ja&quot;;&quot;Ja&quot;;&quot;Nej&quot;"/>
    <numFmt numFmtId="180" formatCode="&quot;Sand&quot;;&quot;Sand&quot;;&quot;Falsk&quot;"/>
    <numFmt numFmtId="181" formatCode="&quot;Til&quot;;&quot;Til&quot;;&quot;Fra&quot;"/>
    <numFmt numFmtId="182" formatCode="[$€-2]\ #.##000_);[Red]\([$€-2]\ #.##000\)"/>
    <numFmt numFmtId="183" formatCode="0.0"/>
    <numFmt numFmtId="184" formatCode="0.000000"/>
    <numFmt numFmtId="185" formatCode="0.00000"/>
    <numFmt numFmtId="186" formatCode="0.0000"/>
    <numFmt numFmtId="187" formatCode="0.000"/>
    <numFmt numFmtId="188" formatCode="[$-406]d\.\ mmmm\ yyyy"/>
  </numFmts>
  <fonts count="46">
    <font>
      <sz val="10"/>
      <name val="Arial"/>
      <family val="0"/>
    </font>
    <font>
      <sz val="8"/>
      <name val="Arial"/>
      <family val="0"/>
    </font>
    <font>
      <sz val="10"/>
      <name val="Times New Roman"/>
      <family val="1"/>
    </font>
    <font>
      <sz val="9"/>
      <name val="Times New Roman"/>
      <family val="1"/>
    </font>
    <font>
      <b/>
      <sz val="10"/>
      <name val="Times New Roman"/>
      <family val="1"/>
    </font>
    <font>
      <b/>
      <sz val="11"/>
      <name val="Times New Roman"/>
      <family val="1"/>
    </font>
    <font>
      <sz val="11"/>
      <name val="Times New Roman"/>
      <family val="1"/>
    </font>
    <font>
      <sz val="12"/>
      <name val="Arial"/>
      <family val="0"/>
    </font>
    <font>
      <b/>
      <sz val="12"/>
      <name val="Arial"/>
      <family val="2"/>
    </font>
    <font>
      <u val="single"/>
      <sz val="10"/>
      <color indexed="12"/>
      <name val="Arial"/>
      <family val="0"/>
    </font>
    <font>
      <u val="single"/>
      <sz val="10"/>
      <color indexed="36"/>
      <name val="Arial"/>
      <family val="0"/>
    </font>
    <font>
      <b/>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36" fillId="24" borderId="3" applyNumberFormat="0" applyAlignment="0" applyProtection="0"/>
    <xf numFmtId="0" fontId="9"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31" borderId="0" applyNumberFormat="0" applyBorder="0" applyAlignment="0" applyProtection="0"/>
    <xf numFmtId="0" fontId="0" fillId="0" borderId="0">
      <alignment/>
      <protection/>
    </xf>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3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xf>
    <xf numFmtId="0" fontId="2" fillId="0" borderId="11" xfId="0" applyFont="1" applyBorder="1" applyAlignment="1">
      <alignment/>
    </xf>
    <xf numFmtId="0" fontId="2" fillId="0" borderId="11" xfId="0" applyFont="1" applyBorder="1" applyAlignment="1">
      <alignment horizontal="left" indent="1"/>
    </xf>
    <xf numFmtId="0" fontId="2" fillId="0" borderId="12" xfId="0" applyFont="1" applyBorder="1" applyAlignment="1">
      <alignment/>
    </xf>
    <xf numFmtId="3" fontId="2" fillId="0" borderId="12" xfId="0" applyNumberFormat="1" applyFont="1" applyBorder="1" applyAlignment="1">
      <alignment/>
    </xf>
    <xf numFmtId="0" fontId="2" fillId="0" borderId="13" xfId="0" applyFont="1" applyBorder="1" applyAlignment="1">
      <alignment/>
    </xf>
    <xf numFmtId="0" fontId="2" fillId="0" borderId="12" xfId="0" applyFont="1" applyBorder="1" applyAlignment="1">
      <alignment horizontal="center"/>
    </xf>
    <xf numFmtId="0" fontId="2" fillId="33" borderId="13" xfId="0" applyFont="1" applyFill="1" applyBorder="1" applyAlignment="1">
      <alignment horizontal="center"/>
    </xf>
    <xf numFmtId="0" fontId="2" fillId="33" borderId="13" xfId="0" applyFont="1" applyFill="1" applyBorder="1" applyAlignment="1">
      <alignment/>
    </xf>
    <xf numFmtId="0" fontId="2" fillId="33" borderId="14" xfId="0" applyFont="1" applyFill="1" applyBorder="1" applyAlignment="1">
      <alignment horizontal="center" vertical="center"/>
    </xf>
    <xf numFmtId="0" fontId="2" fillId="33" borderId="14" xfId="0" applyFont="1" applyFill="1" applyBorder="1" applyAlignment="1">
      <alignment horizontal="center"/>
    </xf>
    <xf numFmtId="0" fontId="2" fillId="33" borderId="14" xfId="0" applyFont="1" applyFill="1" applyBorder="1" applyAlignment="1">
      <alignment/>
    </xf>
    <xf numFmtId="0" fontId="3" fillId="0" borderId="11" xfId="0" applyFont="1" applyBorder="1" applyAlignment="1">
      <alignment horizontal="left" indent="1"/>
    </xf>
    <xf numFmtId="0" fontId="4" fillId="0" borderId="12" xfId="0" applyFont="1" applyBorder="1" applyAlignment="1">
      <alignment/>
    </xf>
    <xf numFmtId="0" fontId="4" fillId="0" borderId="11"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11" xfId="0" applyFont="1" applyBorder="1" applyAlignment="1">
      <alignment vertical="justify"/>
    </xf>
    <xf numFmtId="0" fontId="4" fillId="33" borderId="16" xfId="0" applyFont="1" applyFill="1" applyBorder="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4" fillId="33" borderId="13" xfId="0" applyFont="1" applyFill="1" applyBorder="1" applyAlignment="1">
      <alignment/>
    </xf>
    <xf numFmtId="0" fontId="4" fillId="33" borderId="10" xfId="0" applyFont="1" applyFill="1" applyBorder="1" applyAlignment="1">
      <alignment/>
    </xf>
    <xf numFmtId="0" fontId="2" fillId="33" borderId="12" xfId="0" applyFont="1" applyFill="1" applyBorder="1" applyAlignment="1">
      <alignment horizontal="center" vertical="center"/>
    </xf>
    <xf numFmtId="0" fontId="2" fillId="33" borderId="12" xfId="0" applyFont="1" applyFill="1" applyBorder="1" applyAlignment="1">
      <alignment horizontal="center"/>
    </xf>
    <xf numFmtId="0" fontId="4" fillId="33" borderId="12" xfId="0" applyFont="1" applyFill="1" applyBorder="1" applyAlignment="1">
      <alignment horizontal="center"/>
    </xf>
    <xf numFmtId="0" fontId="2" fillId="33" borderId="12" xfId="0" applyFont="1" applyFill="1" applyBorder="1" applyAlignment="1">
      <alignment/>
    </xf>
    <xf numFmtId="0" fontId="7" fillId="0" borderId="0" xfId="0" applyFont="1" applyAlignment="1">
      <alignment/>
    </xf>
    <xf numFmtId="0" fontId="7" fillId="0" borderId="0" xfId="0" applyFont="1" applyAlignment="1">
      <alignment horizontal="right"/>
    </xf>
    <xf numFmtId="0" fontId="2" fillId="0" borderId="12" xfId="0" applyFont="1" applyBorder="1" applyAlignment="1" quotePrefix="1">
      <alignment/>
    </xf>
    <xf numFmtId="0" fontId="2" fillId="0" borderId="12" xfId="0" applyFont="1" applyBorder="1" applyAlignment="1" quotePrefix="1">
      <alignment horizontal="right"/>
    </xf>
    <xf numFmtId="0" fontId="7" fillId="0" borderId="12" xfId="0" applyFont="1" applyBorder="1" applyAlignment="1">
      <alignment/>
    </xf>
    <xf numFmtId="3" fontId="7" fillId="0" borderId="12" xfId="0" applyNumberFormat="1" applyFont="1" applyBorder="1" applyAlignment="1">
      <alignment/>
    </xf>
    <xf numFmtId="0" fontId="7" fillId="0" borderId="13"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2" xfId="0" applyFont="1" applyBorder="1" applyAlignment="1">
      <alignment horizontal="right"/>
    </xf>
    <xf numFmtId="3" fontId="7" fillId="0" borderId="0" xfId="0" applyNumberFormat="1" applyFont="1" applyBorder="1" applyAlignment="1">
      <alignment/>
    </xf>
    <xf numFmtId="9" fontId="7" fillId="0" borderId="22" xfId="0" applyNumberFormat="1" applyFont="1" applyBorder="1" applyAlignment="1">
      <alignment horizontal="right"/>
    </xf>
    <xf numFmtId="9" fontId="7" fillId="0" borderId="23" xfId="0" applyNumberFormat="1" applyFont="1" applyBorder="1" applyAlignment="1">
      <alignment horizontal="right"/>
    </xf>
    <xf numFmtId="3" fontId="7" fillId="0" borderId="24" xfId="0" applyNumberFormat="1" applyFont="1" applyBorder="1" applyAlignment="1">
      <alignment/>
    </xf>
    <xf numFmtId="3" fontId="7" fillId="0" borderId="20" xfId="0" applyNumberFormat="1" applyFont="1" applyBorder="1" applyAlignment="1">
      <alignment/>
    </xf>
    <xf numFmtId="9" fontId="7" fillId="0" borderId="25" xfId="0" applyNumberFormat="1" applyFont="1" applyBorder="1" applyAlignment="1">
      <alignment horizontal="right"/>
    </xf>
    <xf numFmtId="0" fontId="8" fillId="0" borderId="17" xfId="0" applyFont="1" applyBorder="1" applyAlignment="1">
      <alignment/>
    </xf>
    <xf numFmtId="0" fontId="8" fillId="0" borderId="26" xfId="0" applyFont="1" applyBorder="1" applyAlignment="1">
      <alignment/>
    </xf>
    <xf numFmtId="0" fontId="8" fillId="0" borderId="27" xfId="0" applyFont="1" applyBorder="1" applyAlignment="1">
      <alignment/>
    </xf>
    <xf numFmtId="0" fontId="8" fillId="0" borderId="28" xfId="0" applyFont="1" applyBorder="1" applyAlignment="1">
      <alignment/>
    </xf>
    <xf numFmtId="0" fontId="8" fillId="0" borderId="19" xfId="0" applyFont="1" applyBorder="1" applyAlignment="1">
      <alignment/>
    </xf>
    <xf numFmtId="0" fontId="8" fillId="0" borderId="29" xfId="0" applyFont="1" applyBorder="1" applyAlignment="1">
      <alignment horizontal="right"/>
    </xf>
    <xf numFmtId="0" fontId="8" fillId="0" borderId="30" xfId="0" applyFont="1" applyBorder="1" applyAlignment="1">
      <alignment horizontal="right"/>
    </xf>
    <xf numFmtId="0" fontId="8" fillId="0" borderId="0" xfId="0" applyFont="1" applyAlignment="1">
      <alignment/>
    </xf>
    <xf numFmtId="0" fontId="2" fillId="0" borderId="12" xfId="0" applyFont="1" applyBorder="1" applyAlignment="1" quotePrefix="1">
      <alignment horizontal="right" vertical="top"/>
    </xf>
    <xf numFmtId="0" fontId="2" fillId="0" borderId="11" xfId="0" applyFont="1" applyBorder="1" applyAlignment="1">
      <alignment horizontal="left" vertical="top"/>
    </xf>
    <xf numFmtId="3" fontId="2" fillId="0" borderId="12" xfId="0" applyNumberFormat="1" applyFont="1" applyBorder="1" applyAlignment="1">
      <alignment vertical="top"/>
    </xf>
    <xf numFmtId="0" fontId="2" fillId="0" borderId="12" xfId="0" applyFont="1" applyBorder="1" applyAlignment="1">
      <alignment vertical="top"/>
    </xf>
    <xf numFmtId="0" fontId="2" fillId="0" borderId="12" xfId="0" applyFont="1" applyBorder="1" applyAlignment="1">
      <alignment horizontal="center" vertical="top"/>
    </xf>
    <xf numFmtId="0" fontId="2" fillId="0" borderId="12" xfId="0" applyFont="1" applyBorder="1" applyAlignment="1" quotePrefix="1">
      <alignment vertical="top"/>
    </xf>
    <xf numFmtId="0" fontId="3" fillId="0" borderId="14" xfId="0" applyFont="1" applyBorder="1" applyAlignment="1">
      <alignment vertical="top"/>
    </xf>
    <xf numFmtId="0" fontId="3" fillId="0" borderId="15" xfId="0" applyFont="1" applyBorder="1" applyAlignment="1">
      <alignment vertical="top"/>
    </xf>
    <xf numFmtId="0" fontId="2" fillId="0" borderId="11" xfId="0" applyFont="1" applyBorder="1" applyAlignment="1">
      <alignment vertical="top"/>
    </xf>
    <xf numFmtId="0" fontId="4" fillId="0" borderId="12" xfId="0" applyFont="1" applyBorder="1" applyAlignment="1">
      <alignment vertical="top"/>
    </xf>
    <xf numFmtId="0" fontId="4" fillId="0" borderId="11" xfId="0" applyFont="1" applyBorder="1" applyAlignment="1">
      <alignment vertical="top"/>
    </xf>
    <xf numFmtId="0" fontId="4" fillId="0" borderId="11" xfId="0" applyFont="1" applyBorder="1" applyAlignment="1">
      <alignment horizontal="left" vertical="top"/>
    </xf>
    <xf numFmtId="0" fontId="2" fillId="0" borderId="0" xfId="0" applyFont="1" applyAlignment="1">
      <alignment vertical="center"/>
    </xf>
    <xf numFmtId="183" fontId="2" fillId="0" borderId="12" xfId="0" applyNumberFormat="1" applyFont="1" applyBorder="1" applyAlignment="1">
      <alignment vertical="top"/>
    </xf>
    <xf numFmtId="3" fontId="2" fillId="0" borderId="0" xfId="0" applyNumberFormat="1" applyFont="1" applyAlignment="1">
      <alignment/>
    </xf>
    <xf numFmtId="0" fontId="4" fillId="33" borderId="13" xfId="0" applyFont="1" applyFill="1" applyBorder="1" applyAlignment="1" quotePrefix="1">
      <alignment horizontal="right"/>
    </xf>
    <xf numFmtId="0" fontId="2" fillId="0" borderId="12" xfId="0" applyFont="1" applyBorder="1" applyAlignment="1" applyProtection="1">
      <alignment vertical="top"/>
      <protection locked="0"/>
    </xf>
    <xf numFmtId="0" fontId="3" fillId="0" borderId="11" xfId="0" applyFont="1" applyBorder="1" applyAlignment="1" applyProtection="1">
      <alignment horizontal="left" vertical="top" indent="1"/>
      <protection locked="0"/>
    </xf>
    <xf numFmtId="3" fontId="2" fillId="0" borderId="12" xfId="0" applyNumberFormat="1" applyFont="1" applyBorder="1" applyAlignment="1" applyProtection="1">
      <alignment vertical="top"/>
      <protection locked="0"/>
    </xf>
    <xf numFmtId="3" fontId="2" fillId="0" borderId="0" xfId="0" applyNumberFormat="1" applyFont="1" applyAlignment="1" applyProtection="1">
      <alignment vertical="top"/>
      <protection locked="0"/>
    </xf>
    <xf numFmtId="0" fontId="2" fillId="0" borderId="12" xfId="0" applyFont="1" applyBorder="1" applyAlignment="1" applyProtection="1">
      <alignment horizontal="center" vertical="top"/>
      <protection locked="0"/>
    </xf>
    <xf numFmtId="0" fontId="0" fillId="0" borderId="0" xfId="0" applyAlignment="1" applyProtection="1">
      <alignment/>
      <protection locked="0"/>
    </xf>
    <xf numFmtId="0" fontId="2" fillId="0" borderId="11" xfId="0" applyFont="1" applyBorder="1" applyAlignment="1">
      <alignment/>
    </xf>
    <xf numFmtId="0" fontId="4" fillId="0" borderId="12" xfId="0" applyFont="1" applyBorder="1" applyAlignment="1" quotePrefix="1">
      <alignment/>
    </xf>
    <xf numFmtId="0" fontId="7" fillId="0" borderId="27" xfId="0" applyFont="1" applyBorder="1" applyAlignment="1">
      <alignment/>
    </xf>
    <xf numFmtId="0" fontId="4" fillId="0" borderId="12" xfId="0" applyFont="1" applyBorder="1" applyAlignment="1">
      <alignment horizontal="left" vertical="top"/>
    </xf>
    <xf numFmtId="0" fontId="4" fillId="33" borderId="14" xfId="0" applyFont="1" applyFill="1" applyBorder="1" applyAlignment="1">
      <alignment horizontal="center" vertical="center"/>
    </xf>
    <xf numFmtId="0" fontId="4" fillId="0" borderId="12" xfId="0" applyFont="1" applyBorder="1" applyAlignment="1" quotePrefix="1">
      <alignment horizontal="right"/>
    </xf>
    <xf numFmtId="0" fontId="4" fillId="0" borderId="11" xfId="0" applyFont="1" applyBorder="1" applyAlignment="1">
      <alignment/>
    </xf>
    <xf numFmtId="3" fontId="2" fillId="0" borderId="12" xfId="0" applyNumberFormat="1" applyFont="1" applyBorder="1" applyAlignment="1">
      <alignment/>
    </xf>
    <xf numFmtId="183" fontId="2" fillId="0" borderId="12" xfId="0" applyNumberFormat="1" applyFont="1" applyBorder="1" applyAlignment="1">
      <alignment/>
    </xf>
    <xf numFmtId="0" fontId="2" fillId="0" borderId="0" xfId="0" applyFont="1" applyAlignment="1">
      <alignment/>
    </xf>
    <xf numFmtId="0" fontId="3" fillId="0" borderId="11" xfId="0" applyFont="1" applyBorder="1" applyAlignment="1">
      <alignment/>
    </xf>
    <xf numFmtId="0" fontId="11" fillId="0" borderId="12" xfId="0" applyFont="1" applyBorder="1" applyAlignment="1">
      <alignment/>
    </xf>
    <xf numFmtId="0" fontId="11" fillId="0" borderId="11" xfId="0" applyFont="1" applyBorder="1" applyAlignment="1">
      <alignment/>
    </xf>
    <xf numFmtId="0" fontId="2" fillId="0" borderId="11" xfId="0" applyFont="1" applyBorder="1" applyAlignment="1">
      <alignment horizontal="left" vertical="top" wrapText="1"/>
    </xf>
    <xf numFmtId="0" fontId="0" fillId="0" borderId="0" xfId="0" applyFont="1" applyAlignment="1">
      <alignment/>
    </xf>
    <xf numFmtId="177" fontId="2" fillId="0" borderId="0" xfId="40" applyFont="1" applyAlignment="1">
      <alignment/>
    </xf>
    <xf numFmtId="177" fontId="6" fillId="0" borderId="0" xfId="40" applyFont="1" applyAlignment="1">
      <alignment/>
    </xf>
    <xf numFmtId="177" fontId="2" fillId="0" borderId="0" xfId="40" applyFont="1" applyAlignment="1">
      <alignment/>
    </xf>
    <xf numFmtId="177" fontId="2" fillId="0" borderId="0" xfId="40" applyFont="1" applyAlignment="1">
      <alignment vertical="center"/>
    </xf>
    <xf numFmtId="0" fontId="8" fillId="0" borderId="18"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14" xfId="0" applyFont="1" applyBorder="1" applyAlignment="1">
      <alignment horizontal="center"/>
    </xf>
    <xf numFmtId="0" fontId="2" fillId="0" borderId="11" xfId="0" applyFont="1" applyBorder="1" applyAlignment="1">
      <alignment vertical="top" wrapText="1"/>
    </xf>
    <xf numFmtId="0" fontId="2" fillId="0" borderId="12" xfId="0" applyFont="1" applyBorder="1" applyAlignment="1" applyProtection="1">
      <alignment horizontal="right" vertical="top"/>
      <protection locked="0"/>
    </xf>
    <xf numFmtId="0" fontId="2" fillId="0" borderId="12" xfId="0" applyFont="1" applyFill="1" applyBorder="1" applyAlignment="1">
      <alignment horizontal="center" vertical="top"/>
    </xf>
    <xf numFmtId="0" fontId="2" fillId="0" borderId="12" xfId="0" applyFont="1" applyFill="1" applyBorder="1" applyAlignment="1">
      <alignment vertical="top"/>
    </xf>
    <xf numFmtId="0" fontId="2" fillId="0" borderId="12" xfId="0" applyFont="1" applyFill="1" applyBorder="1" applyAlignment="1">
      <alignment/>
    </xf>
    <xf numFmtId="0" fontId="2" fillId="0" borderId="11" xfId="0" applyFont="1" applyBorder="1" applyAlignment="1">
      <alignment horizontal="left"/>
    </xf>
    <xf numFmtId="0" fontId="3" fillId="0" borderId="12" xfId="0" applyFont="1" applyBorder="1" applyAlignment="1" quotePrefix="1">
      <alignment/>
    </xf>
    <xf numFmtId="0" fontId="2" fillId="0" borderId="12" xfId="0" applyFont="1" applyFill="1" applyBorder="1" applyAlignment="1">
      <alignment horizontal="center"/>
    </xf>
    <xf numFmtId="0" fontId="2" fillId="0" borderId="12" xfId="0" applyFont="1" applyFill="1" applyBorder="1" applyAlignment="1" applyProtection="1">
      <alignment horizontal="center" vertical="top"/>
      <protection locked="0"/>
    </xf>
    <xf numFmtId="0" fontId="2" fillId="0" borderId="12" xfId="0" applyFont="1" applyFill="1" applyBorder="1" applyAlignment="1">
      <alignment horizontal="center" vertical="top" wrapText="1"/>
    </xf>
    <xf numFmtId="0" fontId="2" fillId="0" borderId="0" xfId="0" applyFont="1" applyFill="1" applyAlignment="1">
      <alignment horizontal="center"/>
    </xf>
    <xf numFmtId="0" fontId="2" fillId="0" borderId="0" xfId="0" applyFont="1" applyFill="1" applyAlignment="1">
      <alignment/>
    </xf>
    <xf numFmtId="0" fontId="0" fillId="0" borderId="0" xfId="0" applyFill="1" applyAlignment="1">
      <alignment/>
    </xf>
    <xf numFmtId="0" fontId="2" fillId="0" borderId="13" xfId="0" applyFont="1" applyFill="1" applyBorder="1" applyAlignment="1">
      <alignment horizontal="center"/>
    </xf>
    <xf numFmtId="0" fontId="2"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14" xfId="0" applyFont="1" applyFill="1" applyBorder="1" applyAlignment="1">
      <alignment/>
    </xf>
    <xf numFmtId="0" fontId="4" fillId="0" borderId="12" xfId="0" applyFont="1" applyFill="1" applyBorder="1" applyAlignment="1">
      <alignment horizontal="center"/>
    </xf>
    <xf numFmtId="0" fontId="2" fillId="0" borderId="13" xfId="0" applyFont="1" applyFill="1" applyBorder="1" applyAlignment="1">
      <alignment/>
    </xf>
    <xf numFmtId="0" fontId="2" fillId="0" borderId="12" xfId="0" applyFont="1" applyFill="1" applyBorder="1" applyAlignment="1">
      <alignment wrapText="1"/>
    </xf>
    <xf numFmtId="49" fontId="2" fillId="0" borderId="12" xfId="0" applyNumberFormat="1" applyFont="1" applyFill="1" applyBorder="1" applyAlignment="1" applyProtection="1">
      <alignment vertical="top" wrapText="1"/>
      <protection locked="0"/>
    </xf>
    <xf numFmtId="0" fontId="2" fillId="0" borderId="12" xfId="0" applyFont="1" applyFill="1" applyBorder="1" applyAlignment="1">
      <alignment vertical="distributed"/>
    </xf>
    <xf numFmtId="0" fontId="2" fillId="0" borderId="12" xfId="0" applyFont="1" applyFill="1" applyBorder="1" applyAlignment="1">
      <alignment vertical="top" wrapText="1"/>
    </xf>
    <xf numFmtId="0" fontId="0" fillId="0" borderId="0" xfId="0" applyFont="1" applyFill="1" applyAlignment="1">
      <alignment/>
    </xf>
    <xf numFmtId="0" fontId="2" fillId="0" borderId="12" xfId="0" applyFont="1" applyFill="1" applyBorder="1" applyAlignment="1">
      <alignment/>
    </xf>
    <xf numFmtId="0" fontId="2" fillId="0" borderId="12" xfId="0" applyFont="1" applyBorder="1" applyAlignment="1" applyProtection="1" quotePrefix="1">
      <alignment horizontal="right" vertical="top"/>
      <protection locked="0"/>
    </xf>
    <xf numFmtId="0" fontId="3" fillId="0" borderId="12" xfId="0" applyFont="1" applyBorder="1" applyAlignment="1">
      <alignment/>
    </xf>
    <xf numFmtId="0" fontId="2" fillId="0" borderId="33" xfId="0" applyFont="1" applyBorder="1" applyAlignment="1">
      <alignment horizontal="center"/>
    </xf>
    <xf numFmtId="0" fontId="2" fillId="0" borderId="34" xfId="0" applyFont="1" applyBorder="1" applyAlignment="1">
      <alignment horizontal="center"/>
    </xf>
    <xf numFmtId="0" fontId="2" fillId="0" borderId="14" xfId="0" applyFont="1" applyFill="1" applyBorder="1" applyAlignment="1">
      <alignment horizontal="center"/>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33" borderId="13" xfId="0" applyFont="1" applyFill="1" applyBorder="1" applyAlignment="1">
      <alignment horizontal="center" vertical="center"/>
    </xf>
    <xf numFmtId="0" fontId="4" fillId="0" borderId="33" xfId="0" applyFont="1" applyBorder="1" applyAlignment="1">
      <alignment/>
    </xf>
    <xf numFmtId="0" fontId="4" fillId="0" borderId="10" xfId="0" applyFont="1" applyBorder="1" applyAlignment="1">
      <alignment/>
    </xf>
    <xf numFmtId="0" fontId="4" fillId="0" borderId="34" xfId="0" applyFont="1" applyBorder="1" applyAlignment="1">
      <alignment/>
    </xf>
    <xf numFmtId="0" fontId="4" fillId="0" borderId="15" xfId="0" applyFont="1" applyBorder="1" applyAlignment="1">
      <alignment/>
    </xf>
    <xf numFmtId="3" fontId="4" fillId="0" borderId="13" xfId="0" applyNumberFormat="1" applyFont="1" applyBorder="1" applyAlignment="1">
      <alignment/>
    </xf>
    <xf numFmtId="0" fontId="4" fillId="0" borderId="14"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183" fontId="2" fillId="0" borderId="12" xfId="0" applyNumberFormat="1" applyFont="1" applyBorder="1" applyAlignment="1">
      <alignment/>
    </xf>
    <xf numFmtId="0" fontId="4" fillId="0" borderId="11" xfId="0" applyFont="1" applyBorder="1" applyAlignment="1">
      <alignment horizontal="left" indent="1"/>
    </xf>
    <xf numFmtId="0" fontId="2" fillId="0" borderId="11" xfId="0" applyFont="1" applyBorder="1" applyAlignment="1">
      <alignment horizontal="left" wrapText="1" indent="1"/>
    </xf>
    <xf numFmtId="3" fontId="4" fillId="0" borderId="14" xfId="0" applyNumberFormat="1" applyFont="1" applyBorder="1" applyAlignment="1">
      <alignment/>
    </xf>
    <xf numFmtId="0" fontId="2" fillId="0" borderId="0" xfId="53" applyFont="1">
      <alignment/>
      <protection/>
    </xf>
    <xf numFmtId="0" fontId="2" fillId="0" borderId="10" xfId="53" applyFont="1" applyBorder="1">
      <alignment/>
      <protection/>
    </xf>
    <xf numFmtId="0" fontId="2" fillId="0" borderId="0" xfId="53" applyFont="1" applyAlignment="1">
      <alignment horizontal="center"/>
      <protection/>
    </xf>
    <xf numFmtId="0" fontId="2" fillId="0" borderId="11" xfId="53" applyFont="1" applyBorder="1">
      <alignment/>
      <protection/>
    </xf>
    <xf numFmtId="0" fontId="2" fillId="0" borderId="11" xfId="53" applyFont="1" applyBorder="1" applyAlignment="1">
      <alignment horizontal="left" indent="1"/>
      <protection/>
    </xf>
    <xf numFmtId="0" fontId="2" fillId="0" borderId="11" xfId="53" applyFont="1" applyBorder="1" applyAlignment="1">
      <alignment horizontal="left" vertical="justify" indent="1"/>
      <protection/>
    </xf>
    <xf numFmtId="0" fontId="2" fillId="0" borderId="12" xfId="53" applyFont="1" applyBorder="1">
      <alignment/>
      <protection/>
    </xf>
    <xf numFmtId="3" fontId="2" fillId="0" borderId="12" xfId="53" applyNumberFormat="1" applyFont="1" applyBorder="1">
      <alignment/>
      <protection/>
    </xf>
    <xf numFmtId="0" fontId="2" fillId="0" borderId="13" xfId="53" applyFont="1" applyBorder="1">
      <alignment/>
      <protection/>
    </xf>
    <xf numFmtId="0" fontId="2" fillId="0" borderId="12" xfId="53" applyFont="1" applyBorder="1" applyAlignment="1">
      <alignment horizontal="center"/>
      <protection/>
    </xf>
    <xf numFmtId="0" fontId="2" fillId="33" borderId="13" xfId="53" applyFont="1" applyFill="1" applyBorder="1" applyAlignment="1">
      <alignment horizontal="center"/>
      <protection/>
    </xf>
    <xf numFmtId="0" fontId="2" fillId="33" borderId="13" xfId="53" applyFont="1" applyFill="1" applyBorder="1">
      <alignment/>
      <protection/>
    </xf>
    <xf numFmtId="0" fontId="2" fillId="33" borderId="14" xfId="53" applyFont="1" applyFill="1" applyBorder="1" applyAlignment="1">
      <alignment horizontal="center" vertical="center"/>
      <protection/>
    </xf>
    <xf numFmtId="0" fontId="2" fillId="33" borderId="14" xfId="53" applyFont="1" applyFill="1" applyBorder="1">
      <alignment/>
      <protection/>
    </xf>
    <xf numFmtId="0" fontId="4" fillId="0" borderId="12" xfId="53" applyFont="1" applyBorder="1">
      <alignment/>
      <protection/>
    </xf>
    <xf numFmtId="0" fontId="3" fillId="0" borderId="14" xfId="53" applyFont="1" applyBorder="1">
      <alignment/>
      <protection/>
    </xf>
    <xf numFmtId="0" fontId="3" fillId="0" borderId="15" xfId="53" applyFont="1" applyBorder="1">
      <alignment/>
      <protection/>
    </xf>
    <xf numFmtId="0" fontId="4" fillId="33" borderId="16" xfId="53" applyFont="1" applyFill="1" applyBorder="1">
      <alignment/>
      <protection/>
    </xf>
    <xf numFmtId="0" fontId="5" fillId="0" borderId="0" xfId="53" applyFont="1">
      <alignment/>
      <protection/>
    </xf>
    <xf numFmtId="0" fontId="6" fillId="0" borderId="0" xfId="53" applyFont="1">
      <alignment/>
      <protection/>
    </xf>
    <xf numFmtId="0" fontId="6" fillId="0" borderId="0" xfId="53" applyFont="1" applyAlignment="1">
      <alignment horizontal="center"/>
      <protection/>
    </xf>
    <xf numFmtId="0" fontId="4" fillId="33" borderId="10" xfId="53" applyFont="1" applyFill="1" applyBorder="1">
      <alignment/>
      <protection/>
    </xf>
    <xf numFmtId="0" fontId="2" fillId="33" borderId="12" xfId="53" applyFont="1" applyFill="1" applyBorder="1" applyAlignment="1">
      <alignment horizontal="center" vertical="center"/>
      <protection/>
    </xf>
    <xf numFmtId="0" fontId="2" fillId="33" borderId="12" xfId="53" applyFont="1" applyFill="1" applyBorder="1" applyAlignment="1">
      <alignment horizontal="center"/>
      <protection/>
    </xf>
    <xf numFmtId="0" fontId="4" fillId="33" borderId="12" xfId="53" applyFont="1" applyFill="1" applyBorder="1" applyAlignment="1">
      <alignment horizontal="center"/>
      <protection/>
    </xf>
    <xf numFmtId="0" fontId="2" fillId="33" borderId="12" xfId="53" applyFont="1" applyFill="1" applyBorder="1">
      <alignment/>
      <protection/>
    </xf>
    <xf numFmtId="0" fontId="2" fillId="0" borderId="12" xfId="53" applyFont="1" applyBorder="1" applyAlignment="1" quotePrefix="1">
      <alignment horizontal="right"/>
      <protection/>
    </xf>
    <xf numFmtId="0" fontId="4" fillId="33" borderId="14" xfId="53" applyFont="1" applyFill="1" applyBorder="1" applyAlignment="1">
      <alignment horizontal="center" vertical="center"/>
      <protection/>
    </xf>
    <xf numFmtId="0" fontId="4" fillId="33" borderId="35" xfId="53" applyFont="1" applyFill="1" applyBorder="1">
      <alignment/>
      <protection/>
    </xf>
    <xf numFmtId="0" fontId="4" fillId="33" borderId="13" xfId="53" applyFont="1" applyFill="1" applyBorder="1" applyAlignment="1" quotePrefix="1">
      <alignment horizontal="right"/>
      <protection/>
    </xf>
    <xf numFmtId="3" fontId="2" fillId="0" borderId="11" xfId="53" applyNumberFormat="1" applyFont="1" applyBorder="1" applyAlignment="1">
      <alignment horizontal="left" indent="1"/>
      <protection/>
    </xf>
    <xf numFmtId="0" fontId="2" fillId="0" borderId="11" xfId="53" applyFont="1" applyBorder="1" applyAlignment="1">
      <alignment/>
      <protection/>
    </xf>
    <xf numFmtId="3" fontId="2" fillId="0" borderId="11" xfId="53" applyNumberFormat="1" applyFont="1" applyBorder="1" applyAlignment="1">
      <alignment/>
      <protection/>
    </xf>
    <xf numFmtId="0" fontId="2" fillId="0" borderId="11" xfId="53" applyFont="1" applyBorder="1" applyAlignment="1">
      <alignment vertical="justify"/>
      <protection/>
    </xf>
    <xf numFmtId="0" fontId="2" fillId="33" borderId="14" xfId="53" applyFont="1" applyFill="1" applyBorder="1" applyAlignment="1">
      <alignment horizontal="center"/>
      <protection/>
    </xf>
    <xf numFmtId="0" fontId="4" fillId="33" borderId="14" xfId="53" applyFont="1" applyFill="1" applyBorder="1" applyAlignment="1">
      <alignment horizontal="center"/>
      <protection/>
    </xf>
    <xf numFmtId="0" fontId="4" fillId="0" borderId="35" xfId="53" applyFont="1" applyBorder="1" applyAlignment="1">
      <alignment horizontal="left"/>
      <protection/>
    </xf>
    <xf numFmtId="0" fontId="4" fillId="0" borderId="36" xfId="53" applyFont="1" applyBorder="1" applyAlignment="1">
      <alignment horizontal="left"/>
      <protection/>
    </xf>
    <xf numFmtId="3" fontId="4" fillId="0" borderId="16" xfId="53" applyNumberFormat="1" applyFont="1" applyBorder="1" applyAlignment="1">
      <alignment horizontal="right"/>
      <protection/>
    </xf>
    <xf numFmtId="0" fontId="2" fillId="0" borderId="16" xfId="53" applyFont="1" applyBorder="1" applyAlignment="1">
      <alignment horizontal="center"/>
      <protection/>
    </xf>
    <xf numFmtId="0" fontId="2" fillId="0" borderId="11" xfId="0" applyFont="1" applyBorder="1" applyAlignment="1">
      <alignment horizontal="left" wrapText="1"/>
    </xf>
    <xf numFmtId="0" fontId="2" fillId="0" borderId="12" xfId="53" applyFont="1" applyFill="1" applyBorder="1">
      <alignment/>
      <protection/>
    </xf>
    <xf numFmtId="3" fontId="2" fillId="0" borderId="32" xfId="0" applyNumberFormat="1" applyFont="1" applyBorder="1" applyAlignment="1">
      <alignment horizontal="center" vertical="top"/>
    </xf>
    <xf numFmtId="3" fontId="2" fillId="0" borderId="24" xfId="0" applyNumberFormat="1" applyFont="1" applyBorder="1" applyAlignment="1">
      <alignment horizontal="center" vertical="top"/>
    </xf>
    <xf numFmtId="0" fontId="2" fillId="0" borderId="13" xfId="0" applyFont="1" applyBorder="1" applyAlignment="1">
      <alignment horizontal="center"/>
    </xf>
    <xf numFmtId="0" fontId="2" fillId="0" borderId="14" xfId="0" applyFont="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33" borderId="33" xfId="0" applyFont="1" applyFill="1" applyBorder="1" applyAlignment="1">
      <alignment horizontal="center"/>
    </xf>
    <xf numFmtId="0" fontId="2" fillId="33" borderId="10" xfId="0" applyFont="1" applyFill="1" applyBorder="1" applyAlignment="1">
      <alignment horizont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33" xfId="0" applyFont="1" applyBorder="1" applyAlignment="1">
      <alignment horizontal="left"/>
    </xf>
    <xf numFmtId="0" fontId="4" fillId="0" borderId="10" xfId="0" applyFont="1" applyBorder="1" applyAlignment="1">
      <alignment horizontal="left"/>
    </xf>
    <xf numFmtId="0" fontId="4" fillId="0" borderId="34" xfId="0" applyFont="1" applyBorder="1" applyAlignment="1">
      <alignment horizontal="left"/>
    </xf>
    <xf numFmtId="0" fontId="4" fillId="0" borderId="15" xfId="0" applyFont="1" applyBorder="1" applyAlignment="1">
      <alignment horizontal="left"/>
    </xf>
    <xf numFmtId="3" fontId="4" fillId="0" borderId="13" xfId="0" applyNumberFormat="1" applyFont="1" applyBorder="1" applyAlignment="1">
      <alignment horizontal="center"/>
    </xf>
    <xf numFmtId="0" fontId="4" fillId="0" borderId="14" xfId="0" applyFont="1" applyBorder="1" applyAlignment="1">
      <alignment horizontal="center"/>
    </xf>
    <xf numFmtId="3" fontId="2" fillId="0" borderId="29" xfId="0" applyNumberFormat="1" applyFont="1" applyBorder="1" applyAlignment="1">
      <alignment horizontal="center" vertical="top"/>
    </xf>
    <xf numFmtId="3" fontId="2" fillId="0" borderId="25" xfId="0" applyNumberFormat="1"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3" xfId="0" applyFont="1" applyFill="1" applyBorder="1" applyAlignment="1">
      <alignment horizontal="center" vertical="top"/>
    </xf>
    <xf numFmtId="0" fontId="2" fillId="0" borderId="14" xfId="0" applyFont="1" applyFill="1" applyBorder="1" applyAlignment="1">
      <alignment horizontal="center" vertical="top"/>
    </xf>
    <xf numFmtId="0" fontId="4" fillId="0" borderId="33" xfId="0" applyFont="1" applyBorder="1" applyAlignment="1">
      <alignment horizontal="left" vertical="top"/>
    </xf>
    <xf numFmtId="0" fontId="4" fillId="0" borderId="10" xfId="0" applyFont="1" applyBorder="1" applyAlignment="1">
      <alignment horizontal="left" vertical="top"/>
    </xf>
    <xf numFmtId="0" fontId="4" fillId="0" borderId="34" xfId="0" applyFont="1" applyBorder="1" applyAlignment="1">
      <alignment horizontal="left" vertical="top"/>
    </xf>
    <xf numFmtId="0" fontId="4" fillId="0" borderId="15" xfId="0" applyFont="1" applyBorder="1" applyAlignment="1">
      <alignment horizontal="left" vertical="top"/>
    </xf>
    <xf numFmtId="3" fontId="4" fillId="0" borderId="13" xfId="0" applyNumberFormat="1" applyFont="1" applyBorder="1" applyAlignment="1">
      <alignment horizontal="center" vertical="top"/>
    </xf>
    <xf numFmtId="0" fontId="4" fillId="0" borderId="14" xfId="0" applyFont="1" applyBorder="1" applyAlignment="1">
      <alignment horizontal="center" vertical="top"/>
    </xf>
    <xf numFmtId="183" fontId="2" fillId="0" borderId="13" xfId="0" applyNumberFormat="1" applyFont="1" applyBorder="1" applyAlignment="1">
      <alignment horizontal="center" vertical="top"/>
    </xf>
    <xf numFmtId="183" fontId="2" fillId="0" borderId="14" xfId="0" applyNumberFormat="1" applyFont="1" applyBorder="1" applyAlignment="1">
      <alignment horizontal="center" vertical="top"/>
    </xf>
    <xf numFmtId="0" fontId="2" fillId="0" borderId="13" xfId="53" applyFont="1" applyBorder="1" applyAlignment="1">
      <alignment horizontal="center"/>
      <protection/>
    </xf>
    <xf numFmtId="0" fontId="2" fillId="0" borderId="14" xfId="53" applyFont="1" applyBorder="1" applyAlignment="1">
      <alignment horizontal="center"/>
      <protection/>
    </xf>
    <xf numFmtId="0" fontId="2" fillId="0" borderId="13" xfId="53" applyFont="1" applyFill="1" applyBorder="1" applyAlignment="1">
      <alignment horizontal="center"/>
      <protection/>
    </xf>
    <xf numFmtId="0" fontId="2" fillId="0" borderId="14" xfId="53" applyFont="1" applyFill="1" applyBorder="1" applyAlignment="1">
      <alignment horizontal="center"/>
      <protection/>
    </xf>
    <xf numFmtId="0" fontId="2" fillId="33" borderId="33" xfId="53" applyFont="1" applyFill="1" applyBorder="1" applyAlignment="1">
      <alignment horizontal="center"/>
      <protection/>
    </xf>
    <xf numFmtId="0" fontId="2" fillId="33" borderId="10" xfId="53" applyFont="1" applyFill="1" applyBorder="1" applyAlignment="1">
      <alignment horizontal="center"/>
      <protection/>
    </xf>
    <xf numFmtId="0" fontId="2" fillId="33" borderId="13" xfId="53" applyFont="1" applyFill="1" applyBorder="1" applyAlignment="1">
      <alignment horizontal="center" vertical="center"/>
      <protection/>
    </xf>
    <xf numFmtId="0" fontId="2" fillId="33" borderId="14" xfId="53" applyFont="1" applyFill="1" applyBorder="1" applyAlignment="1">
      <alignment horizontal="center" vertical="center"/>
      <protection/>
    </xf>
    <xf numFmtId="0" fontId="4" fillId="0" borderId="33" xfId="53" applyFont="1" applyBorder="1" applyAlignment="1">
      <alignment horizontal="left"/>
      <protection/>
    </xf>
    <xf numFmtId="0" fontId="4" fillId="0" borderId="10" xfId="53" applyFont="1" applyBorder="1" applyAlignment="1">
      <alignment horizontal="left"/>
      <protection/>
    </xf>
    <xf numFmtId="0" fontId="4" fillId="0" borderId="34" xfId="53" applyFont="1" applyBorder="1" applyAlignment="1">
      <alignment horizontal="left"/>
      <protection/>
    </xf>
    <xf numFmtId="0" fontId="4" fillId="0" borderId="15" xfId="53" applyFont="1" applyBorder="1" applyAlignment="1">
      <alignment horizontal="left"/>
      <protection/>
    </xf>
    <xf numFmtId="3" fontId="4" fillId="0" borderId="13" xfId="53" applyNumberFormat="1" applyFont="1" applyBorder="1" applyAlignment="1">
      <alignment horizontal="right"/>
      <protection/>
    </xf>
    <xf numFmtId="0" fontId="4" fillId="0" borderId="14" xfId="53" applyFont="1" applyBorder="1" applyAlignment="1">
      <alignment horizontal="right"/>
      <protection/>
    </xf>
    <xf numFmtId="3" fontId="4" fillId="0" borderId="14" xfId="53" applyNumberFormat="1" applyFont="1" applyBorder="1" applyAlignment="1">
      <alignment horizontal="right"/>
      <protection/>
    </xf>
  </cellXfs>
  <cellStyles count="5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ntroller celle" xfId="44"/>
    <cellStyle name="Hyperlink" xfId="45"/>
    <cellStyle name="Markeringsfarve1" xfId="46"/>
    <cellStyle name="Markeringsfarve2" xfId="47"/>
    <cellStyle name="Markeringsfarve3" xfId="48"/>
    <cellStyle name="Markeringsfarve4" xfId="49"/>
    <cellStyle name="Markeringsfarve5" xfId="50"/>
    <cellStyle name="Markeringsfarve6" xfId="51"/>
    <cellStyle name="Neutral" xfId="52"/>
    <cellStyle name="Normal 2" xfId="53"/>
    <cellStyle name="Output" xfId="54"/>
    <cellStyle name="Overskrift 1" xfId="55"/>
    <cellStyle name="Overskrift 2" xfId="56"/>
    <cellStyle name="Overskrift 3" xfId="57"/>
    <cellStyle name="Overskrift 4" xfId="58"/>
    <cellStyle name="Percent" xfId="59"/>
    <cellStyle name="Sammenkædet celle" xfId="60"/>
    <cellStyle name="Titel" xfId="61"/>
    <cellStyle name="Total" xfId="62"/>
    <cellStyle name="Ugyldig"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27"/>
  <sheetViews>
    <sheetView workbookViewId="0" topLeftCell="A1">
      <selection activeCell="B11" sqref="B11"/>
    </sheetView>
  </sheetViews>
  <sheetFormatPr defaultColWidth="9.28125" defaultRowHeight="12.75"/>
  <cols>
    <col min="1" max="1" width="9.28125" style="35" customWidth="1"/>
    <col min="2" max="2" width="39.57421875" style="35" customWidth="1"/>
    <col min="3" max="3" width="18.421875" style="35" customWidth="1"/>
    <col min="4" max="4" width="21.00390625" style="35" customWidth="1"/>
    <col min="5" max="5" width="15.57421875" style="36" customWidth="1"/>
    <col min="6" max="6" width="9.28125" style="35" customWidth="1"/>
    <col min="7" max="7" width="13.28125" style="35" bestFit="1" customWidth="1"/>
    <col min="8" max="16384" width="9.28125" style="35" customWidth="1"/>
  </cols>
  <sheetData>
    <row r="2" ht="15">
      <c r="B2" s="58" t="s">
        <v>31</v>
      </c>
    </row>
    <row r="3" ht="15">
      <c r="B3" s="58"/>
    </row>
    <row r="4" ht="15">
      <c r="B4" s="58" t="s">
        <v>241</v>
      </c>
    </row>
    <row r="6" ht="15" thickBot="1"/>
    <row r="7" spans="2:5" ht="15">
      <c r="B7" s="51"/>
      <c r="C7" s="102" t="s">
        <v>44</v>
      </c>
      <c r="D7" s="100" t="s">
        <v>32</v>
      </c>
      <c r="E7" s="56" t="s">
        <v>42</v>
      </c>
    </row>
    <row r="8" spans="2:5" ht="15">
      <c r="B8" s="52" t="s">
        <v>266</v>
      </c>
      <c r="C8" s="103" t="s">
        <v>117</v>
      </c>
      <c r="D8" s="101" t="s">
        <v>243</v>
      </c>
      <c r="E8" s="57" t="s">
        <v>43</v>
      </c>
    </row>
    <row r="9" spans="2:5" ht="15">
      <c r="B9" s="53"/>
      <c r="C9" s="39"/>
      <c r="D9" s="43"/>
      <c r="E9" s="44"/>
    </row>
    <row r="10" spans="2:5" ht="15">
      <c r="B10" s="53"/>
      <c r="C10" s="40"/>
      <c r="D10" s="45"/>
      <c r="E10" s="46"/>
    </row>
    <row r="11" spans="2:5" ht="15">
      <c r="B11" s="53"/>
      <c r="C11" s="39"/>
      <c r="D11" s="43"/>
      <c r="E11" s="46"/>
    </row>
    <row r="12" spans="2:5" ht="15">
      <c r="B12" s="53"/>
      <c r="C12" s="39"/>
      <c r="D12" s="43"/>
      <c r="E12" s="46"/>
    </row>
    <row r="13" spans="2:5" ht="15">
      <c r="B13" s="53" t="s">
        <v>55</v>
      </c>
      <c r="C13" s="40">
        <f>'Udvalget for Plan og Teknik'!C127</f>
        <v>23315517</v>
      </c>
      <c r="D13" s="40">
        <f>'Udvalget for Plan og Teknik'!D127</f>
        <v>15742266</v>
      </c>
      <c r="E13" s="46">
        <f>D13/C13</f>
        <v>0.6751840844875968</v>
      </c>
    </row>
    <row r="14" spans="2:5" ht="15">
      <c r="B14" s="53"/>
      <c r="C14" s="39"/>
      <c r="D14" s="43"/>
      <c r="E14" s="46"/>
    </row>
    <row r="15" spans="2:5" ht="15">
      <c r="B15" s="53"/>
      <c r="C15" s="39"/>
      <c r="D15" s="43"/>
      <c r="E15" s="46"/>
    </row>
    <row r="16" spans="2:5" ht="15">
      <c r="B16" s="53" t="s">
        <v>118</v>
      </c>
      <c r="C16" s="40">
        <f>'Økonomi og Erhverv'!C75</f>
        <v>35212715</v>
      </c>
      <c r="D16" s="40">
        <f>'Økonomi og Erhverv'!D75</f>
        <v>20395222</v>
      </c>
      <c r="E16" s="46">
        <f>D16/C16</f>
        <v>0.5792004961844038</v>
      </c>
    </row>
    <row r="17" spans="2:5" ht="15">
      <c r="B17" s="83" t="s">
        <v>47</v>
      </c>
      <c r="C17" s="39"/>
      <c r="D17" s="43"/>
      <c r="E17" s="46"/>
    </row>
    <row r="18" spans="2:5" ht="15">
      <c r="B18" s="83"/>
      <c r="C18" s="39"/>
      <c r="D18" s="43"/>
      <c r="E18" s="46"/>
    </row>
    <row r="19" spans="2:5" ht="15">
      <c r="B19" s="83" t="s">
        <v>233</v>
      </c>
      <c r="C19" s="40">
        <f>SUM('Børn og Undervisning'!C33:C34)</f>
        <v>15956680</v>
      </c>
      <c r="D19" s="40">
        <f>SUM('Børn og Undervisning'!D33:D34)</f>
        <v>11624547</v>
      </c>
      <c r="E19" s="46"/>
    </row>
    <row r="20" spans="2:5" ht="15">
      <c r="B20" s="83" t="s">
        <v>234</v>
      </c>
      <c r="C20" s="40">
        <f>SUM('Kultur og Fritid'!C16:C17)</f>
        <v>972694</v>
      </c>
      <c r="D20" s="40">
        <f>SUM('Kultur og Fritid'!D16:D17)</f>
        <v>510956</v>
      </c>
      <c r="E20" s="46"/>
    </row>
    <row r="21" spans="2:5" ht="15">
      <c r="B21" s="83" t="s">
        <v>235</v>
      </c>
      <c r="C21" s="40">
        <f>SUM('Social og Sundhed'!C17)</f>
        <v>1269450</v>
      </c>
      <c r="D21" s="40">
        <f>SUM('Social og Sundhed'!D17)</f>
        <v>735049</v>
      </c>
      <c r="E21" s="46"/>
    </row>
    <row r="22" spans="2:5" ht="15">
      <c r="B22" s="53"/>
      <c r="C22" s="39"/>
      <c r="D22" s="43"/>
      <c r="E22" s="46"/>
    </row>
    <row r="23" spans="2:5" ht="15">
      <c r="B23" s="53"/>
      <c r="C23" s="39"/>
      <c r="D23" s="43"/>
      <c r="E23" s="46"/>
    </row>
    <row r="24" spans="2:5" ht="15">
      <c r="B24" s="54"/>
      <c r="C24" s="41"/>
      <c r="D24" s="42"/>
      <c r="E24" s="47"/>
    </row>
    <row r="25" spans="2:5" ht="15.75" thickBot="1">
      <c r="B25" s="55" t="s">
        <v>33</v>
      </c>
      <c r="C25" s="48">
        <f>SUM(C10:C24)</f>
        <v>76727056</v>
      </c>
      <c r="D25" s="49">
        <f>SUM(D10:D24)</f>
        <v>49008040</v>
      </c>
      <c r="E25" s="50">
        <f>D25/C25</f>
        <v>0.6387321833382998</v>
      </c>
    </row>
    <row r="27" ht="15">
      <c r="B27" s="35" t="s">
        <v>68</v>
      </c>
    </row>
  </sheetData>
  <sheetProtection/>
  <printOptions/>
  <pageMargins left="0.5511811023622047" right="0.5511811023622047" top="0.5905511811023623" bottom="0.5905511811023623" header="0" footer="0"/>
  <pageSetup horizontalDpi="600" verticalDpi="600" orientation="landscape" paperSize="9" r:id="rId1"/>
  <headerFooter alignWithMargins="0">
    <oddFooter>&amp;LSag 15-5938 / Dok 104242-15&amp;C&amp;P</oddFooter>
  </headerFooter>
</worksheet>
</file>

<file path=xl/worksheets/sheet2.xml><?xml version="1.0" encoding="utf-8"?>
<worksheet xmlns="http://schemas.openxmlformats.org/spreadsheetml/2006/main" xmlns:r="http://schemas.openxmlformats.org/officeDocument/2006/relationships">
  <dimension ref="A1:I84"/>
  <sheetViews>
    <sheetView workbookViewId="0" topLeftCell="A51">
      <selection activeCell="I76" sqref="I76"/>
    </sheetView>
  </sheetViews>
  <sheetFormatPr defaultColWidth="9.140625" defaultRowHeight="12.75" customHeight="1"/>
  <cols>
    <col min="1" max="1" width="7.00390625" style="0" customWidth="1"/>
    <col min="2" max="2" width="32.28125" style="0" customWidth="1"/>
    <col min="3" max="3" width="11.00390625" style="0" customWidth="1"/>
    <col min="4" max="4" width="12.00390625" style="0" bestFit="1" customWidth="1"/>
    <col min="5" max="5" width="9.28125" style="0" bestFit="1" customWidth="1"/>
    <col min="6" max="8" width="0" style="0" hidden="1" customWidth="1"/>
    <col min="9" max="9" width="76.140625" style="0" customWidth="1"/>
  </cols>
  <sheetData>
    <row r="1" spans="1:9" ht="12.75" customHeight="1">
      <c r="A1" s="22" t="s">
        <v>0</v>
      </c>
      <c r="B1" s="23"/>
      <c r="C1" s="23"/>
      <c r="D1" s="23"/>
      <c r="E1" s="23"/>
      <c r="F1" s="24"/>
      <c r="G1" s="24"/>
      <c r="H1" s="24"/>
      <c r="I1" s="23"/>
    </row>
    <row r="2" spans="1:9" ht="12.75" customHeight="1">
      <c r="A2" s="1"/>
      <c r="B2" s="1"/>
      <c r="C2" s="1"/>
      <c r="D2" s="1"/>
      <c r="E2" s="1"/>
      <c r="F2" s="3"/>
      <c r="G2" s="3"/>
      <c r="H2" s="3"/>
      <c r="I2" s="1"/>
    </row>
    <row r="3" spans="1:9" ht="12.75" customHeight="1">
      <c r="A3" s="22" t="s">
        <v>4</v>
      </c>
      <c r="B3" s="23"/>
      <c r="C3" s="23"/>
      <c r="D3" s="23"/>
      <c r="E3" s="23"/>
      <c r="F3" s="24"/>
      <c r="G3" s="24"/>
      <c r="H3" s="24"/>
      <c r="I3" s="23"/>
    </row>
    <row r="4" spans="1:9" ht="12.75" customHeight="1">
      <c r="A4" s="1"/>
      <c r="B4" s="1"/>
      <c r="C4" s="1"/>
      <c r="D4" s="1"/>
      <c r="E4" s="1"/>
      <c r="F4" s="3"/>
      <c r="G4" s="3"/>
      <c r="H4" s="3"/>
      <c r="I4" s="1"/>
    </row>
    <row r="5" spans="1:9" ht="23.25" customHeight="1">
      <c r="A5" s="197" t="s">
        <v>1</v>
      </c>
      <c r="B5" s="198"/>
      <c r="C5" s="10" t="s">
        <v>44</v>
      </c>
      <c r="D5" s="10" t="s">
        <v>5</v>
      </c>
      <c r="E5" s="199" t="s">
        <v>6</v>
      </c>
      <c r="F5" s="10" t="s">
        <v>6</v>
      </c>
      <c r="G5" s="10" t="s">
        <v>5</v>
      </c>
      <c r="H5" s="10" t="s">
        <v>5</v>
      </c>
      <c r="I5" s="11" t="s">
        <v>9</v>
      </c>
    </row>
    <row r="6" spans="1:9" ht="20.25" customHeight="1">
      <c r="A6" s="21" t="s">
        <v>3</v>
      </c>
      <c r="B6" s="21" t="s">
        <v>2</v>
      </c>
      <c r="C6" s="12" t="s">
        <v>117</v>
      </c>
      <c r="D6" s="12" t="s">
        <v>242</v>
      </c>
      <c r="E6" s="200"/>
      <c r="F6" s="13" t="s">
        <v>7</v>
      </c>
      <c r="G6" s="12" t="s">
        <v>8</v>
      </c>
      <c r="H6" s="85" t="s">
        <v>16</v>
      </c>
      <c r="I6" s="14"/>
    </row>
    <row r="7" spans="1:9" ht="17.25" customHeight="1">
      <c r="A7" s="29"/>
      <c r="B7" s="30" t="s">
        <v>118</v>
      </c>
      <c r="C7" s="31"/>
      <c r="D7" s="32"/>
      <c r="E7" s="31"/>
      <c r="F7" s="32"/>
      <c r="G7" s="32"/>
      <c r="H7" s="33"/>
      <c r="I7" s="34"/>
    </row>
    <row r="8" spans="1:9" ht="12.75" customHeight="1">
      <c r="A8" s="18" t="s">
        <v>10</v>
      </c>
      <c r="B8" s="19" t="s">
        <v>12</v>
      </c>
      <c r="C8" s="6"/>
      <c r="D8" s="6"/>
      <c r="E8" s="6"/>
      <c r="F8" s="9"/>
      <c r="G8" s="9"/>
      <c r="H8" s="9"/>
      <c r="I8" s="108"/>
    </row>
    <row r="9" spans="1:9" ht="12.75" customHeight="1">
      <c r="A9" s="6"/>
      <c r="B9" s="4"/>
      <c r="C9" s="6"/>
      <c r="D9" s="6"/>
      <c r="E9" s="6"/>
      <c r="F9" s="9"/>
      <c r="G9" s="9"/>
      <c r="H9" s="9"/>
      <c r="I9" s="108"/>
    </row>
    <row r="10" spans="1:9" ht="12.75" customHeight="1">
      <c r="A10" s="16" t="s">
        <v>27</v>
      </c>
      <c r="B10" s="17" t="s">
        <v>28</v>
      </c>
      <c r="C10" s="6"/>
      <c r="D10" s="6"/>
      <c r="E10" s="6"/>
      <c r="F10" s="9"/>
      <c r="G10" s="9"/>
      <c r="H10" s="9"/>
      <c r="I10" s="108"/>
    </row>
    <row r="11" spans="1:9" ht="12.75" customHeight="1">
      <c r="A11" s="16"/>
      <c r="B11" s="17" t="s">
        <v>72</v>
      </c>
      <c r="C11" s="6"/>
      <c r="D11" s="6"/>
      <c r="E11" s="6"/>
      <c r="F11" s="9"/>
      <c r="G11" s="9"/>
      <c r="H11" s="9"/>
      <c r="I11" s="108"/>
    </row>
    <row r="12" spans="1:9" s="95" customFormat="1" ht="32.25" customHeight="1">
      <c r="A12" s="38" t="s">
        <v>69</v>
      </c>
      <c r="B12" s="81" t="s">
        <v>80</v>
      </c>
      <c r="C12" s="88">
        <v>233186</v>
      </c>
      <c r="D12" s="88">
        <v>33860</v>
      </c>
      <c r="E12" s="89">
        <f>D12/C12*100</f>
        <v>14.52059729143259</v>
      </c>
      <c r="F12" s="9"/>
      <c r="G12" s="111"/>
      <c r="H12" s="111"/>
      <c r="I12" s="123" t="s">
        <v>81</v>
      </c>
    </row>
    <row r="13" spans="1:9" s="95" customFormat="1" ht="15" customHeight="1">
      <c r="A13" s="38" t="s">
        <v>70</v>
      </c>
      <c r="B13" s="81" t="s">
        <v>71</v>
      </c>
      <c r="C13" s="88">
        <v>-731873</v>
      </c>
      <c r="D13" s="88">
        <v>33471</v>
      </c>
      <c r="E13" s="72">
        <f>D13/C13*100</f>
        <v>-4.573334444637252</v>
      </c>
      <c r="F13" s="9"/>
      <c r="G13" s="111"/>
      <c r="H13" s="111"/>
      <c r="I13" s="123" t="s">
        <v>82</v>
      </c>
    </row>
    <row r="14" spans="1:9" s="95" customFormat="1" ht="15" customHeight="1">
      <c r="A14" s="38" t="s">
        <v>111</v>
      </c>
      <c r="B14" s="81" t="s">
        <v>112</v>
      </c>
      <c r="C14" s="88">
        <v>26161</v>
      </c>
      <c r="D14" s="88">
        <v>0</v>
      </c>
      <c r="E14" s="72">
        <f>D14/C14*100</f>
        <v>0</v>
      </c>
      <c r="F14" s="9"/>
      <c r="G14" s="111"/>
      <c r="H14" s="111"/>
      <c r="I14" s="123" t="s">
        <v>267</v>
      </c>
    </row>
    <row r="15" spans="1:9" ht="12.75" customHeight="1">
      <c r="A15" s="6"/>
      <c r="B15" s="5"/>
      <c r="C15" s="7"/>
      <c r="D15" s="7"/>
      <c r="E15" s="72"/>
      <c r="F15" s="9"/>
      <c r="G15" s="111"/>
      <c r="H15" s="111"/>
      <c r="I15" s="108"/>
    </row>
    <row r="16" spans="1:9" ht="12.75" customHeight="1">
      <c r="A16" s="16" t="s">
        <v>17</v>
      </c>
      <c r="B16" s="17" t="s">
        <v>18</v>
      </c>
      <c r="C16" s="6"/>
      <c r="D16" s="6"/>
      <c r="E16" s="6"/>
      <c r="F16" s="9"/>
      <c r="G16" s="111"/>
      <c r="H16" s="111"/>
      <c r="I16" s="108"/>
    </row>
    <row r="17" spans="1:9" ht="12.75" customHeight="1">
      <c r="A17" s="16"/>
      <c r="B17" s="17" t="s">
        <v>34</v>
      </c>
      <c r="C17" s="6"/>
      <c r="D17" s="6"/>
      <c r="E17" s="6"/>
      <c r="F17" s="9"/>
      <c r="G17" s="111"/>
      <c r="H17" s="111"/>
      <c r="I17" s="108"/>
    </row>
    <row r="18" spans="1:9" s="80" customFormat="1" ht="12" customHeight="1" hidden="1">
      <c r="A18" s="105"/>
      <c r="B18" s="76"/>
      <c r="C18" s="77"/>
      <c r="D18" s="78"/>
      <c r="E18" s="75"/>
      <c r="F18" s="79"/>
      <c r="G18" s="112"/>
      <c r="H18" s="112"/>
      <c r="I18" s="124"/>
    </row>
    <row r="19" spans="1:9" s="80" customFormat="1" ht="12" customHeight="1" hidden="1">
      <c r="A19" s="105"/>
      <c r="B19" s="76"/>
      <c r="C19" s="77"/>
      <c r="D19" s="78"/>
      <c r="E19" s="75"/>
      <c r="F19" s="79"/>
      <c r="G19" s="112"/>
      <c r="H19" s="112"/>
      <c r="I19" s="124"/>
    </row>
    <row r="20" spans="1:9" s="80" customFormat="1" ht="12" customHeight="1" hidden="1">
      <c r="A20" s="105"/>
      <c r="B20" s="76"/>
      <c r="C20" s="77"/>
      <c r="D20" s="78"/>
      <c r="E20" s="75"/>
      <c r="F20" s="79"/>
      <c r="G20" s="112"/>
      <c r="H20" s="112"/>
      <c r="I20" s="124"/>
    </row>
    <row r="21" spans="1:9" s="80" customFormat="1" ht="12" customHeight="1" hidden="1">
      <c r="A21" s="105"/>
      <c r="B21" s="76"/>
      <c r="C21" s="77"/>
      <c r="D21" s="78"/>
      <c r="E21" s="75"/>
      <c r="F21" s="79"/>
      <c r="G21" s="112"/>
      <c r="H21" s="112"/>
      <c r="I21" s="124"/>
    </row>
    <row r="22" spans="1:9" s="80" customFormat="1" ht="12" customHeight="1" hidden="1">
      <c r="A22" s="105"/>
      <c r="B22" s="76"/>
      <c r="C22" s="77"/>
      <c r="D22" s="78"/>
      <c r="E22" s="75"/>
      <c r="F22" s="79"/>
      <c r="G22" s="112"/>
      <c r="H22" s="112"/>
      <c r="I22" s="124"/>
    </row>
    <row r="23" spans="1:9" s="80" customFormat="1" ht="12" customHeight="1" hidden="1">
      <c r="A23" s="105"/>
      <c r="B23" s="76"/>
      <c r="C23" s="77"/>
      <c r="D23" s="78"/>
      <c r="E23" s="75"/>
      <c r="F23" s="79"/>
      <c r="G23" s="112"/>
      <c r="H23" s="112"/>
      <c r="I23" s="124"/>
    </row>
    <row r="24" spans="1:9" s="80" customFormat="1" ht="12" customHeight="1" hidden="1">
      <c r="A24" s="105"/>
      <c r="B24" s="76"/>
      <c r="C24" s="77"/>
      <c r="D24" s="78"/>
      <c r="E24" s="75"/>
      <c r="F24" s="79"/>
      <c r="G24" s="112"/>
      <c r="H24" s="112"/>
      <c r="I24" s="124"/>
    </row>
    <row r="25" spans="1:9" s="80" customFormat="1" ht="12" customHeight="1" hidden="1">
      <c r="A25" s="105"/>
      <c r="B25" s="76"/>
      <c r="C25" s="77"/>
      <c r="D25" s="78"/>
      <c r="E25" s="75"/>
      <c r="F25" s="79"/>
      <c r="G25" s="112"/>
      <c r="H25" s="112"/>
      <c r="I25" s="124"/>
    </row>
    <row r="26" spans="1:9" s="80" customFormat="1" ht="12" customHeight="1" hidden="1">
      <c r="A26" s="105"/>
      <c r="B26" s="76"/>
      <c r="C26" s="77"/>
      <c r="D26" s="78"/>
      <c r="E26" s="75"/>
      <c r="F26" s="79"/>
      <c r="G26" s="112"/>
      <c r="H26" s="112"/>
      <c r="I26" s="124"/>
    </row>
    <row r="27" spans="1:9" s="80" customFormat="1" ht="12" customHeight="1" hidden="1">
      <c r="A27" s="105"/>
      <c r="B27" s="76"/>
      <c r="C27" s="77"/>
      <c r="D27" s="78"/>
      <c r="E27" s="75"/>
      <c r="F27" s="79"/>
      <c r="G27" s="112"/>
      <c r="H27" s="112"/>
      <c r="I27" s="124"/>
    </row>
    <row r="28" spans="1:9" s="80" customFormat="1" ht="12" customHeight="1" hidden="1">
      <c r="A28" s="105"/>
      <c r="B28" s="76"/>
      <c r="C28" s="77"/>
      <c r="D28" s="78"/>
      <c r="E28" s="75"/>
      <c r="F28" s="79"/>
      <c r="G28" s="112"/>
      <c r="H28" s="112"/>
      <c r="I28" s="124"/>
    </row>
    <row r="29" spans="1:9" s="80" customFormat="1" ht="12" customHeight="1" hidden="1">
      <c r="A29" s="105"/>
      <c r="B29" s="76"/>
      <c r="C29" s="77"/>
      <c r="D29" s="78"/>
      <c r="E29" s="75"/>
      <c r="F29" s="79"/>
      <c r="G29" s="112"/>
      <c r="H29" s="112"/>
      <c r="I29" s="124"/>
    </row>
    <row r="30" spans="1:9" s="80" customFormat="1" ht="12" customHeight="1" hidden="1">
      <c r="A30" s="105"/>
      <c r="B30" s="76"/>
      <c r="C30" s="77"/>
      <c r="D30" s="78"/>
      <c r="E30" s="75"/>
      <c r="F30" s="79"/>
      <c r="G30" s="112"/>
      <c r="H30" s="112"/>
      <c r="I30" s="124"/>
    </row>
    <row r="31" spans="1:9" s="80" customFormat="1" ht="12" customHeight="1" hidden="1">
      <c r="A31" s="105"/>
      <c r="B31" s="76"/>
      <c r="C31" s="77"/>
      <c r="D31" s="78"/>
      <c r="E31" s="75"/>
      <c r="F31" s="79"/>
      <c r="G31" s="112"/>
      <c r="H31" s="112"/>
      <c r="I31" s="124"/>
    </row>
    <row r="32" spans="1:9" s="80" customFormat="1" ht="12" customHeight="1" hidden="1">
      <c r="A32" s="105"/>
      <c r="B32" s="76"/>
      <c r="C32" s="77"/>
      <c r="D32" s="78"/>
      <c r="E32" s="75"/>
      <c r="F32" s="79"/>
      <c r="G32" s="112"/>
      <c r="H32" s="112"/>
      <c r="I32" s="124"/>
    </row>
    <row r="33" spans="1:9" s="80" customFormat="1" ht="12" customHeight="1">
      <c r="A33" s="129" t="s">
        <v>120</v>
      </c>
      <c r="B33" s="5" t="s">
        <v>121</v>
      </c>
      <c r="C33" s="77">
        <v>6711157</v>
      </c>
      <c r="D33" s="78">
        <v>-417339</v>
      </c>
      <c r="E33" s="75"/>
      <c r="F33" s="79"/>
      <c r="G33" s="112"/>
      <c r="H33" s="112"/>
      <c r="I33" s="124"/>
    </row>
    <row r="34" spans="1:9" ht="25.5" customHeight="1">
      <c r="A34" s="38" t="s">
        <v>73</v>
      </c>
      <c r="B34" s="5" t="s">
        <v>74</v>
      </c>
      <c r="C34" s="7">
        <v>38512</v>
      </c>
      <c r="D34" s="73">
        <v>8394</v>
      </c>
      <c r="E34" s="89">
        <f>D34/C34*100</f>
        <v>21.79580390527628</v>
      </c>
      <c r="F34" s="9"/>
      <c r="G34" s="111"/>
      <c r="H34" s="111"/>
      <c r="I34" s="125" t="s">
        <v>108</v>
      </c>
    </row>
    <row r="35" spans="1:9" ht="12.75" customHeight="1">
      <c r="A35" s="37"/>
      <c r="B35" s="15"/>
      <c r="C35" s="7"/>
      <c r="D35" s="73"/>
      <c r="E35" s="72"/>
      <c r="F35" s="9"/>
      <c r="G35" s="111"/>
      <c r="H35" s="111"/>
      <c r="I35" s="125"/>
    </row>
    <row r="36" spans="1:9" ht="34.5" customHeight="1">
      <c r="A36" s="68">
        <v>11</v>
      </c>
      <c r="B36" s="69" t="s">
        <v>29</v>
      </c>
      <c r="C36" s="61">
        <v>-230714</v>
      </c>
      <c r="D36" s="61">
        <v>-85470</v>
      </c>
      <c r="E36" s="72">
        <f>D36/C36*100</f>
        <v>37.045866310670355</v>
      </c>
      <c r="F36" s="63"/>
      <c r="G36" s="106"/>
      <c r="H36" s="106"/>
      <c r="I36" s="126" t="s">
        <v>294</v>
      </c>
    </row>
    <row r="37" spans="1:9" ht="53.25" customHeight="1">
      <c r="A37" s="68">
        <v>13</v>
      </c>
      <c r="B37" s="69" t="s">
        <v>30</v>
      </c>
      <c r="C37" s="61">
        <v>296158</v>
      </c>
      <c r="D37" s="61">
        <v>123091</v>
      </c>
      <c r="E37" s="72">
        <f>D37/C37*100</f>
        <v>41.56261184908056</v>
      </c>
      <c r="F37" s="63"/>
      <c r="G37" s="106"/>
      <c r="H37" s="106"/>
      <c r="I37" s="126" t="s">
        <v>295</v>
      </c>
    </row>
    <row r="38" spans="1:9" ht="12.75" customHeight="1">
      <c r="A38" s="82" t="s">
        <v>45</v>
      </c>
      <c r="B38" s="20" t="s">
        <v>46</v>
      </c>
      <c r="C38" s="7"/>
      <c r="D38" s="7"/>
      <c r="E38" s="72"/>
      <c r="F38" s="9"/>
      <c r="G38" s="111"/>
      <c r="H38" s="111"/>
      <c r="I38" s="123"/>
    </row>
    <row r="39" spans="1:9" ht="27" customHeight="1">
      <c r="A39" s="62">
        <v>651041</v>
      </c>
      <c r="B39" s="104" t="s">
        <v>88</v>
      </c>
      <c r="C39" s="61">
        <v>8403462</v>
      </c>
      <c r="D39" s="61">
        <v>4851685</v>
      </c>
      <c r="E39" s="72">
        <f>D39/C39*100</f>
        <v>57.734359957836425</v>
      </c>
      <c r="F39" s="63"/>
      <c r="G39" s="106"/>
      <c r="H39" s="106"/>
      <c r="I39" s="126" t="s">
        <v>113</v>
      </c>
    </row>
    <row r="40" spans="1:9" ht="19.5" customHeight="1">
      <c r="A40" s="62">
        <v>654041</v>
      </c>
      <c r="B40" s="67" t="s">
        <v>244</v>
      </c>
      <c r="C40" s="61">
        <v>5357159</v>
      </c>
      <c r="D40" s="61">
        <v>3240898</v>
      </c>
      <c r="E40" s="72">
        <f>D40/C40*100</f>
        <v>60.496580370304486</v>
      </c>
      <c r="F40" s="63"/>
      <c r="G40" s="106"/>
      <c r="H40" s="106"/>
      <c r="I40" s="126"/>
    </row>
    <row r="41" spans="1:9" ht="12.75" customHeight="1">
      <c r="A41" s="62">
        <v>655041</v>
      </c>
      <c r="B41" s="67" t="s">
        <v>90</v>
      </c>
      <c r="C41" s="61">
        <v>10666099</v>
      </c>
      <c r="D41" s="61">
        <v>6695916</v>
      </c>
      <c r="E41" s="72">
        <f>D41/C41*100</f>
        <v>62.7775534429223</v>
      </c>
      <c r="F41" s="63"/>
      <c r="G41" s="106"/>
      <c r="H41" s="106"/>
      <c r="I41" s="126"/>
    </row>
    <row r="42" spans="1:9" ht="16.5" customHeight="1">
      <c r="A42" s="62">
        <v>656041</v>
      </c>
      <c r="B42" s="67" t="s">
        <v>89</v>
      </c>
      <c r="C42" s="61">
        <v>5810197</v>
      </c>
      <c r="D42" s="61">
        <v>3445914</v>
      </c>
      <c r="E42" s="72">
        <f>D42/C42*100</f>
        <v>59.308040674008126</v>
      </c>
      <c r="F42" s="63"/>
      <c r="G42" s="106"/>
      <c r="H42" s="106"/>
      <c r="I42" s="126"/>
    </row>
    <row r="43" spans="1:9" ht="12.75" customHeight="1">
      <c r="A43" s="201" t="s">
        <v>23</v>
      </c>
      <c r="B43" s="202"/>
      <c r="C43" s="205">
        <f>SUM(C11:C42)</f>
        <v>36579504</v>
      </c>
      <c r="D43" s="205">
        <f>SUM(D11:D42)</f>
        <v>17930420</v>
      </c>
      <c r="E43" s="193"/>
      <c r="F43" s="193"/>
      <c r="G43" s="195"/>
      <c r="H43" s="195"/>
      <c r="I43" s="195"/>
    </row>
    <row r="44" spans="1:9" ht="12" customHeight="1">
      <c r="A44" s="203"/>
      <c r="B44" s="204"/>
      <c r="C44" s="206"/>
      <c r="D44" s="206"/>
      <c r="E44" s="194"/>
      <c r="F44" s="194"/>
      <c r="G44" s="196"/>
      <c r="H44" s="196"/>
      <c r="I44" s="196"/>
    </row>
    <row r="45" spans="7:9" ht="12.75" customHeight="1">
      <c r="G45" s="116"/>
      <c r="H45" s="116"/>
      <c r="I45" s="127"/>
    </row>
    <row r="46" spans="1:9" ht="12.75" customHeight="1">
      <c r="A46" s="22" t="s">
        <v>24</v>
      </c>
      <c r="B46" s="1"/>
      <c r="C46" s="1"/>
      <c r="D46" s="1"/>
      <c r="E46" s="1"/>
      <c r="F46" s="3"/>
      <c r="G46" s="114"/>
      <c r="H46" s="114"/>
      <c r="I46" s="115"/>
    </row>
    <row r="47" spans="1:9" ht="12.75" customHeight="1">
      <c r="A47" s="1"/>
      <c r="B47" s="1"/>
      <c r="C47" s="1"/>
      <c r="D47" s="1"/>
      <c r="E47" s="1"/>
      <c r="F47" s="3"/>
      <c r="G47" s="114"/>
      <c r="H47" s="114"/>
      <c r="I47" s="115"/>
    </row>
    <row r="48" spans="1:9" ht="12.75" customHeight="1">
      <c r="A48" s="22" t="s">
        <v>94</v>
      </c>
      <c r="B48" s="1"/>
      <c r="C48" s="1"/>
      <c r="D48" s="1"/>
      <c r="E48" s="1"/>
      <c r="F48" s="3"/>
      <c r="G48" s="114"/>
      <c r="H48" s="114"/>
      <c r="I48" s="115"/>
    </row>
    <row r="49" spans="1:9" ht="12.75" customHeight="1">
      <c r="A49" s="1"/>
      <c r="B49" s="1"/>
      <c r="C49" s="1"/>
      <c r="D49" s="1"/>
      <c r="E49" s="1"/>
      <c r="F49" s="3"/>
      <c r="G49" s="114"/>
      <c r="H49" s="114"/>
      <c r="I49" s="115"/>
    </row>
    <row r="50" spans="1:9" ht="23.25" customHeight="1">
      <c r="A50" s="134" t="s">
        <v>1</v>
      </c>
      <c r="B50" s="135"/>
      <c r="C50" s="10" t="s">
        <v>44</v>
      </c>
      <c r="D50" s="10" t="s">
        <v>5</v>
      </c>
      <c r="E50" s="136" t="s">
        <v>6</v>
      </c>
      <c r="F50" s="10" t="s">
        <v>6</v>
      </c>
      <c r="G50" s="117" t="s">
        <v>5</v>
      </c>
      <c r="H50" s="117" t="s">
        <v>5</v>
      </c>
      <c r="I50" s="122" t="s">
        <v>9</v>
      </c>
    </row>
    <row r="51" spans="1:9" ht="18.75" customHeight="1">
      <c r="A51" s="21" t="s">
        <v>3</v>
      </c>
      <c r="B51" s="21" t="s">
        <v>2</v>
      </c>
      <c r="C51" s="12" t="s">
        <v>117</v>
      </c>
      <c r="D51" s="12" t="s">
        <v>243</v>
      </c>
      <c r="E51" s="12"/>
      <c r="F51" s="13" t="s">
        <v>7</v>
      </c>
      <c r="G51" s="118" t="s">
        <v>8</v>
      </c>
      <c r="H51" s="119" t="s">
        <v>16</v>
      </c>
      <c r="I51" s="120"/>
    </row>
    <row r="52" spans="1:9" ht="18.75" customHeight="1">
      <c r="A52" s="74">
        <v>1</v>
      </c>
      <c r="B52" s="30" t="s">
        <v>236</v>
      </c>
      <c r="C52" s="31"/>
      <c r="D52" s="32"/>
      <c r="E52" s="31"/>
      <c r="F52" s="32"/>
      <c r="G52" s="111"/>
      <c r="H52" s="121"/>
      <c r="I52" s="108"/>
    </row>
    <row r="53" spans="1:9" ht="12.75" customHeight="1">
      <c r="A53" s="8"/>
      <c r="B53" s="2"/>
      <c r="C53" s="6"/>
      <c r="D53" s="6"/>
      <c r="E53" s="6"/>
      <c r="F53" s="9"/>
      <c r="G53" s="111"/>
      <c r="H53" s="111"/>
      <c r="I53" s="108"/>
    </row>
    <row r="54" spans="1:9" ht="12.75" customHeight="1">
      <c r="A54" s="18" t="s">
        <v>10</v>
      </c>
      <c r="B54" s="19" t="s">
        <v>12</v>
      </c>
      <c r="C54" s="6"/>
      <c r="D54" s="6"/>
      <c r="E54" s="6"/>
      <c r="F54" s="9"/>
      <c r="G54" s="111"/>
      <c r="H54" s="111"/>
      <c r="I54" s="108"/>
    </row>
    <row r="55" spans="1:9" ht="12.75" customHeight="1">
      <c r="A55" s="130"/>
      <c r="B55" s="91"/>
      <c r="C55" s="6"/>
      <c r="D55" s="6"/>
      <c r="E55" s="6"/>
      <c r="F55" s="9"/>
      <c r="G55" s="111"/>
      <c r="H55" s="111"/>
      <c r="I55" s="108"/>
    </row>
    <row r="56" spans="1:9" ht="12.75" customHeight="1">
      <c r="A56" s="16" t="s">
        <v>17</v>
      </c>
      <c r="B56" s="17" t="s">
        <v>18</v>
      </c>
      <c r="C56" s="61"/>
      <c r="D56" s="61"/>
      <c r="E56" s="6"/>
      <c r="F56" s="9"/>
      <c r="G56" s="111"/>
      <c r="H56" s="111"/>
      <c r="I56" s="108"/>
    </row>
    <row r="57" spans="1:9" ht="12.75" customHeight="1">
      <c r="A57" s="38" t="s">
        <v>122</v>
      </c>
      <c r="B57" s="109" t="s">
        <v>123</v>
      </c>
      <c r="C57" s="61">
        <v>0</v>
      </c>
      <c r="D57" s="61">
        <v>-409401</v>
      </c>
      <c r="E57" s="6"/>
      <c r="F57" s="9"/>
      <c r="G57" s="111"/>
      <c r="H57" s="111"/>
      <c r="I57" s="108" t="s">
        <v>268</v>
      </c>
    </row>
    <row r="58" spans="1:9" ht="12.75" customHeight="1">
      <c r="A58" s="16" t="s">
        <v>45</v>
      </c>
      <c r="B58" s="17" t="s">
        <v>245</v>
      </c>
      <c r="C58" s="61"/>
      <c r="D58" s="61"/>
      <c r="E58" s="6"/>
      <c r="F58" s="9"/>
      <c r="G58" s="111"/>
      <c r="H58" s="111"/>
      <c r="I58" s="108"/>
    </row>
    <row r="59" spans="1:9" ht="12.75" customHeight="1">
      <c r="A59" s="6">
        <v>650001</v>
      </c>
      <c r="B59" s="109" t="s">
        <v>41</v>
      </c>
      <c r="C59" s="61">
        <v>771530</v>
      </c>
      <c r="D59" s="61">
        <v>228185</v>
      </c>
      <c r="E59" s="6"/>
      <c r="F59" s="9"/>
      <c r="G59" s="111"/>
      <c r="H59" s="111"/>
      <c r="I59" s="108" t="s">
        <v>293</v>
      </c>
    </row>
    <row r="60" spans="1:9" ht="12.75" customHeight="1">
      <c r="A60" s="6">
        <v>650015</v>
      </c>
      <c r="B60" s="109" t="s">
        <v>246</v>
      </c>
      <c r="C60" s="61">
        <v>5093172</v>
      </c>
      <c r="D60" s="61">
        <v>3681926</v>
      </c>
      <c r="E60" s="6"/>
      <c r="F60" s="9"/>
      <c r="G60" s="111"/>
      <c r="H60" s="111"/>
      <c r="I60" s="108" t="s">
        <v>293</v>
      </c>
    </row>
    <row r="61" spans="1:9" ht="12.75" customHeight="1">
      <c r="A61" s="16" t="s">
        <v>45</v>
      </c>
      <c r="B61" s="17" t="s">
        <v>46</v>
      </c>
      <c r="C61" s="61"/>
      <c r="D61" s="61"/>
      <c r="E61" s="6"/>
      <c r="F61" s="9"/>
      <c r="G61" s="111"/>
      <c r="H61" s="111"/>
      <c r="I61" s="108"/>
    </row>
    <row r="62" spans="1:9" ht="25.5" customHeight="1">
      <c r="A62" s="6">
        <v>651001</v>
      </c>
      <c r="B62" s="109" t="s">
        <v>41</v>
      </c>
      <c r="C62" s="88">
        <v>-4524262</v>
      </c>
      <c r="D62" s="88">
        <v>694672</v>
      </c>
      <c r="E62" s="6"/>
      <c r="F62" s="9"/>
      <c r="G62" s="111"/>
      <c r="H62" s="111"/>
      <c r="I62" s="123" t="s">
        <v>284</v>
      </c>
    </row>
    <row r="63" spans="1:9" ht="12.75" customHeight="1">
      <c r="A63" s="6">
        <v>651029</v>
      </c>
      <c r="B63" s="109" t="s">
        <v>285</v>
      </c>
      <c r="C63" s="61">
        <v>-313920</v>
      </c>
      <c r="D63" s="61">
        <v>-382458</v>
      </c>
      <c r="E63" s="6"/>
      <c r="F63" s="9"/>
      <c r="G63" s="111"/>
      <c r="H63" s="111"/>
      <c r="I63" s="108" t="s">
        <v>287</v>
      </c>
    </row>
    <row r="64" spans="1:9" ht="12.75" customHeight="1">
      <c r="A64" s="6">
        <v>651029</v>
      </c>
      <c r="B64" s="109" t="s">
        <v>286</v>
      </c>
      <c r="C64" s="61">
        <v>-246879</v>
      </c>
      <c r="D64" s="61">
        <v>31782</v>
      </c>
      <c r="E64" s="6"/>
      <c r="F64" s="9"/>
      <c r="G64" s="111"/>
      <c r="H64" s="111"/>
      <c r="I64" s="108" t="s">
        <v>288</v>
      </c>
    </row>
    <row r="65" spans="1:9" ht="12.75" customHeight="1">
      <c r="A65" s="6">
        <v>651041</v>
      </c>
      <c r="B65" s="109" t="s">
        <v>2</v>
      </c>
      <c r="C65" s="61">
        <v>47500</v>
      </c>
      <c r="D65" s="61">
        <v>125869</v>
      </c>
      <c r="E65" s="6"/>
      <c r="F65" s="9"/>
      <c r="G65" s="111"/>
      <c r="H65" s="111"/>
      <c r="I65" s="108" t="s">
        <v>289</v>
      </c>
    </row>
    <row r="66" spans="1:9" ht="29.25" customHeight="1">
      <c r="A66" s="6">
        <v>655041</v>
      </c>
      <c r="B66" s="109" t="s">
        <v>90</v>
      </c>
      <c r="C66" s="88">
        <v>489130</v>
      </c>
      <c r="D66" s="88">
        <v>-227237</v>
      </c>
      <c r="E66" s="6"/>
      <c r="F66" s="9"/>
      <c r="G66" s="111"/>
      <c r="H66" s="111"/>
      <c r="I66" s="123" t="s">
        <v>282</v>
      </c>
    </row>
    <row r="67" spans="1:9" ht="25.5" customHeight="1">
      <c r="A67" s="6">
        <v>656029</v>
      </c>
      <c r="B67" s="109" t="s">
        <v>247</v>
      </c>
      <c r="C67" s="88">
        <v>-1341530</v>
      </c>
      <c r="D67" s="88">
        <v>-681760</v>
      </c>
      <c r="E67" s="6"/>
      <c r="F67" s="9"/>
      <c r="G67" s="111"/>
      <c r="H67" s="111"/>
      <c r="I67" s="123" t="s">
        <v>283</v>
      </c>
    </row>
    <row r="68" spans="1:9" ht="25.5" customHeight="1">
      <c r="A68" s="6">
        <v>656041</v>
      </c>
      <c r="B68" s="5" t="s">
        <v>89</v>
      </c>
      <c r="C68" s="88">
        <v>-1341530</v>
      </c>
      <c r="D68" s="88">
        <v>-591423</v>
      </c>
      <c r="E68" s="6"/>
      <c r="F68" s="9"/>
      <c r="G68" s="111"/>
      <c r="H68" s="111"/>
      <c r="I68" s="123" t="s">
        <v>283</v>
      </c>
    </row>
    <row r="69" spans="1:9" ht="12.75" customHeight="1">
      <c r="A69" s="16" t="s">
        <v>83</v>
      </c>
      <c r="B69" s="17" t="s">
        <v>84</v>
      </c>
      <c r="C69" s="61"/>
      <c r="D69" s="61"/>
      <c r="E69" s="6"/>
      <c r="F69" s="9"/>
      <c r="G69" s="111"/>
      <c r="H69" s="111"/>
      <c r="I69" s="108"/>
    </row>
    <row r="70" spans="1:9" ht="12.75" customHeight="1">
      <c r="A70" s="6">
        <v>660025</v>
      </c>
      <c r="B70" s="109" t="s">
        <v>85</v>
      </c>
      <c r="C70" s="61">
        <v>0</v>
      </c>
      <c r="D70" s="61">
        <v>-5353</v>
      </c>
      <c r="E70" s="6"/>
      <c r="F70" s="9"/>
      <c r="G70" s="111"/>
      <c r="H70" s="111"/>
      <c r="I70" s="108" t="s">
        <v>86</v>
      </c>
    </row>
    <row r="71" spans="1:9" ht="12.75" customHeight="1">
      <c r="A71" s="6"/>
      <c r="B71" s="109"/>
      <c r="C71" s="61"/>
      <c r="D71" s="61"/>
      <c r="E71" s="6"/>
      <c r="F71" s="9"/>
      <c r="G71" s="111"/>
      <c r="H71" s="111"/>
      <c r="I71" s="108"/>
    </row>
    <row r="72" spans="1:9" ht="12.75" customHeight="1">
      <c r="A72" s="137" t="s">
        <v>95</v>
      </c>
      <c r="B72" s="138"/>
      <c r="C72" s="141">
        <f>SUM(C56:C71)</f>
        <v>-1366789</v>
      </c>
      <c r="D72" s="141">
        <f>SUM(D56:D71)</f>
        <v>2464802</v>
      </c>
      <c r="E72" s="143"/>
      <c r="F72" s="131"/>
      <c r="G72" s="117"/>
      <c r="H72" s="117"/>
      <c r="I72" s="117"/>
    </row>
    <row r="73" spans="1:9" ht="12.75" customHeight="1">
      <c r="A73" s="139"/>
      <c r="B73" s="140"/>
      <c r="C73" s="142"/>
      <c r="D73" s="142"/>
      <c r="E73" s="144"/>
      <c r="F73" s="132"/>
      <c r="G73" s="133"/>
      <c r="H73" s="133"/>
      <c r="I73" s="133"/>
    </row>
    <row r="74" ht="12.75" customHeight="1" thickBot="1"/>
    <row r="75" spans="1:4" ht="12.75" customHeight="1">
      <c r="A75" s="25" t="s">
        <v>26</v>
      </c>
      <c r="B75" s="26"/>
      <c r="C75" s="191">
        <f>C43+C72</f>
        <v>35212715</v>
      </c>
      <c r="D75" s="191">
        <f>D43+D72</f>
        <v>20395222</v>
      </c>
    </row>
    <row r="76" spans="1:4" ht="12.75" customHeight="1" thickBot="1">
      <c r="A76" s="27" t="s">
        <v>119</v>
      </c>
      <c r="B76" s="28"/>
      <c r="C76" s="192"/>
      <c r="D76" s="192"/>
    </row>
    <row r="84" ht="12.75" customHeight="1">
      <c r="B84" s="116"/>
    </row>
  </sheetData>
  <sheetProtection selectLockedCells="1" selectUnlockedCells="1"/>
  <mergeCells count="12">
    <mergeCell ref="A5:B5"/>
    <mergeCell ref="E5:E6"/>
    <mergeCell ref="A43:B44"/>
    <mergeCell ref="C43:C44"/>
    <mergeCell ref="D43:D44"/>
    <mergeCell ref="E43:E44"/>
    <mergeCell ref="C75:C76"/>
    <mergeCell ref="D75:D76"/>
    <mergeCell ref="F43:F44"/>
    <mergeCell ref="G43:G44"/>
    <mergeCell ref="H43:H44"/>
    <mergeCell ref="I43:I44"/>
  </mergeCells>
  <printOptions/>
  <pageMargins left="0.15748031496062992" right="0.15748031496062992" top="0.3937007874015748" bottom="0.3937007874015748" header="0" footer="0"/>
  <pageSetup horizontalDpi="600" verticalDpi="600" orientation="landscape" paperSize="9" r:id="rId1"/>
  <headerFooter alignWithMargins="0">
    <oddFooter>&amp;LSag 15-5938 / Dok 104242-15&amp;C&amp;P</oddFooter>
  </headerFooter>
</worksheet>
</file>

<file path=xl/worksheets/sheet3.xml><?xml version="1.0" encoding="utf-8"?>
<worksheet xmlns="http://schemas.openxmlformats.org/spreadsheetml/2006/main" xmlns:r="http://schemas.openxmlformats.org/officeDocument/2006/relationships">
  <dimension ref="A1:L128"/>
  <sheetViews>
    <sheetView tabSelected="1" workbookViewId="0" topLeftCell="B1">
      <selection activeCell="I103" sqref="I103"/>
    </sheetView>
  </sheetViews>
  <sheetFormatPr defaultColWidth="9.28125" defaultRowHeight="12.75"/>
  <cols>
    <col min="1" max="1" width="7.28125" style="1" customWidth="1"/>
    <col min="2" max="2" width="35.421875" style="1" customWidth="1"/>
    <col min="3" max="3" width="10.7109375" style="1" customWidth="1"/>
    <col min="4" max="4" width="10.421875" style="1" customWidth="1"/>
    <col min="5" max="5" width="9.421875" style="1" customWidth="1"/>
    <col min="6" max="6" width="8.421875" style="1" hidden="1" customWidth="1"/>
    <col min="7" max="7" width="7.7109375" style="1" hidden="1" customWidth="1"/>
    <col min="8" max="8" width="8.421875" style="1" hidden="1" customWidth="1"/>
    <col min="9" max="9" width="65.7109375" style="1" customWidth="1"/>
    <col min="10" max="10" width="9.28125" style="1" customWidth="1"/>
    <col min="11" max="12" width="11.7109375" style="96" customWidth="1"/>
    <col min="13" max="16384" width="9.28125" style="1" customWidth="1"/>
  </cols>
  <sheetData>
    <row r="1" spans="1:12" s="23" customFormat="1" ht="13.5">
      <c r="A1" s="22" t="s">
        <v>0</v>
      </c>
      <c r="F1" s="24"/>
      <c r="G1" s="24"/>
      <c r="H1" s="24"/>
      <c r="K1" s="97"/>
      <c r="L1" s="97"/>
    </row>
    <row r="2" spans="6:8" ht="12.75">
      <c r="F2" s="3"/>
      <c r="G2" s="3"/>
      <c r="H2" s="3"/>
    </row>
    <row r="3" spans="1:12" s="23" customFormat="1" ht="13.5">
      <c r="A3" s="22" t="s">
        <v>4</v>
      </c>
      <c r="F3" s="24"/>
      <c r="G3" s="24"/>
      <c r="H3" s="24"/>
      <c r="K3" s="97"/>
      <c r="L3" s="97"/>
    </row>
    <row r="4" spans="6:8" ht="13.5" customHeight="1">
      <c r="F4" s="3"/>
      <c r="G4" s="3"/>
      <c r="H4" s="3"/>
    </row>
    <row r="5" spans="1:9" ht="23.25" customHeight="1">
      <c r="A5" s="197" t="s">
        <v>1</v>
      </c>
      <c r="B5" s="198"/>
      <c r="C5" s="10" t="s">
        <v>44</v>
      </c>
      <c r="D5" s="10" t="s">
        <v>5</v>
      </c>
      <c r="E5" s="199" t="s">
        <v>6</v>
      </c>
      <c r="F5" s="10" t="s">
        <v>6</v>
      </c>
      <c r="G5" s="10" t="s">
        <v>5</v>
      </c>
      <c r="H5" s="10" t="s">
        <v>5</v>
      </c>
      <c r="I5" s="11" t="s">
        <v>9</v>
      </c>
    </row>
    <row r="6" spans="1:9" ht="17.25" customHeight="1">
      <c r="A6" s="21" t="s">
        <v>3</v>
      </c>
      <c r="B6" s="21" t="s">
        <v>2</v>
      </c>
      <c r="C6" s="12" t="s">
        <v>117</v>
      </c>
      <c r="D6" s="12" t="s">
        <v>243</v>
      </c>
      <c r="E6" s="200"/>
      <c r="F6" s="13" t="s">
        <v>7</v>
      </c>
      <c r="G6" s="12" t="s">
        <v>8</v>
      </c>
      <c r="H6" s="85" t="s">
        <v>16</v>
      </c>
      <c r="I6" s="14"/>
    </row>
    <row r="7" spans="1:9" ht="17.25" customHeight="1">
      <c r="A7" s="74" t="s">
        <v>48</v>
      </c>
      <c r="B7" s="30" t="s">
        <v>49</v>
      </c>
      <c r="C7" s="31"/>
      <c r="D7" s="32"/>
      <c r="E7" s="31"/>
      <c r="F7" s="32"/>
      <c r="G7" s="32"/>
      <c r="H7" s="33"/>
      <c r="I7" s="34"/>
    </row>
    <row r="8" spans="1:9" ht="12.75">
      <c r="A8" s="65" t="s">
        <v>10</v>
      </c>
      <c r="B8" s="66" t="s">
        <v>12</v>
      </c>
      <c r="C8" s="62"/>
      <c r="D8" s="62"/>
      <c r="E8" s="62"/>
      <c r="F8" s="63"/>
      <c r="G8" s="63"/>
      <c r="H8" s="63"/>
      <c r="I8" s="107"/>
    </row>
    <row r="9" spans="1:9" ht="12.75">
      <c r="A9" s="62"/>
      <c r="B9" s="67"/>
      <c r="C9" s="62"/>
      <c r="D9" s="62"/>
      <c r="E9" s="62"/>
      <c r="F9" s="63"/>
      <c r="G9" s="63"/>
      <c r="H9" s="63"/>
      <c r="I9" s="107"/>
    </row>
    <row r="10" spans="1:9" ht="12.75">
      <c r="A10" s="92" t="s">
        <v>27</v>
      </c>
      <c r="B10" s="93" t="s">
        <v>28</v>
      </c>
      <c r="C10" s="6"/>
      <c r="D10" s="6"/>
      <c r="E10" s="6"/>
      <c r="F10" s="9"/>
      <c r="G10" s="9"/>
      <c r="H10" s="9"/>
      <c r="I10" s="108"/>
    </row>
    <row r="11" spans="1:9" ht="16.5" customHeight="1">
      <c r="A11" s="110" t="s">
        <v>91</v>
      </c>
      <c r="B11" s="91" t="s">
        <v>62</v>
      </c>
      <c r="C11" s="7">
        <v>19776</v>
      </c>
      <c r="D11" s="7">
        <v>3219</v>
      </c>
      <c r="E11" s="89">
        <f>D11/C11*100</f>
        <v>16.27730582524272</v>
      </c>
      <c r="F11" s="9"/>
      <c r="G11" s="111"/>
      <c r="H11" s="111"/>
      <c r="I11" s="123" t="s">
        <v>269</v>
      </c>
    </row>
    <row r="12" spans="1:9" ht="12.75">
      <c r="A12" s="110"/>
      <c r="B12" s="91"/>
      <c r="C12" s="7"/>
      <c r="D12" s="7"/>
      <c r="E12" s="72"/>
      <c r="F12" s="9"/>
      <c r="G12" s="111"/>
      <c r="H12" s="111"/>
      <c r="I12" s="108"/>
    </row>
    <row r="13" spans="1:9" ht="12.75">
      <c r="A13" s="16" t="s">
        <v>17</v>
      </c>
      <c r="B13" s="17" t="s">
        <v>160</v>
      </c>
      <c r="C13" s="6"/>
      <c r="D13" s="6"/>
      <c r="E13" s="145"/>
      <c r="F13" s="9"/>
      <c r="G13" s="9"/>
      <c r="H13" s="9"/>
      <c r="I13" s="123"/>
    </row>
    <row r="14" spans="1:9" ht="12.75">
      <c r="A14" s="16"/>
      <c r="B14" s="17" t="s">
        <v>161</v>
      </c>
      <c r="C14" s="6"/>
      <c r="D14" s="6"/>
      <c r="E14" s="145"/>
      <c r="F14" s="9"/>
      <c r="G14" s="9"/>
      <c r="H14" s="9"/>
      <c r="I14" s="123"/>
    </row>
    <row r="15" spans="1:9" ht="12.75">
      <c r="A15" s="38" t="s">
        <v>162</v>
      </c>
      <c r="B15" s="5" t="s">
        <v>163</v>
      </c>
      <c r="C15" s="7"/>
      <c r="D15" s="7">
        <v>84828</v>
      </c>
      <c r="E15" s="145"/>
      <c r="F15" s="9"/>
      <c r="G15" s="9"/>
      <c r="H15" s="9"/>
      <c r="I15" s="123" t="s">
        <v>131</v>
      </c>
    </row>
    <row r="16" spans="1:9" ht="12.75">
      <c r="A16" s="38"/>
      <c r="B16" s="17" t="s">
        <v>30</v>
      </c>
      <c r="C16" s="7"/>
      <c r="D16" s="7"/>
      <c r="E16" s="145"/>
      <c r="F16" s="9"/>
      <c r="G16" s="9"/>
      <c r="H16" s="9"/>
      <c r="I16" s="123"/>
    </row>
    <row r="17" spans="1:9" ht="12.75">
      <c r="A17" s="37" t="s">
        <v>248</v>
      </c>
      <c r="B17" s="5" t="s">
        <v>249</v>
      </c>
      <c r="C17" s="7"/>
      <c r="D17" s="7">
        <v>10986</v>
      </c>
      <c r="E17" s="145"/>
      <c r="F17" s="9"/>
      <c r="G17" s="9"/>
      <c r="H17" s="9"/>
      <c r="I17" s="123" t="s">
        <v>290</v>
      </c>
    </row>
    <row r="18" spans="1:9" ht="12.75">
      <c r="A18" s="110"/>
      <c r="B18" s="91"/>
      <c r="C18" s="7"/>
      <c r="D18" s="7"/>
      <c r="E18" s="72"/>
      <c r="F18" s="9"/>
      <c r="G18" s="111"/>
      <c r="H18" s="111"/>
      <c r="I18" s="108"/>
    </row>
    <row r="19" spans="1:9" ht="12.75">
      <c r="A19" s="16"/>
      <c r="B19" s="17" t="s">
        <v>124</v>
      </c>
      <c r="C19" s="7"/>
      <c r="D19" s="7"/>
      <c r="E19" s="145"/>
      <c r="F19" s="9"/>
      <c r="G19" s="9"/>
      <c r="H19" s="9"/>
      <c r="I19" s="123"/>
    </row>
    <row r="20" spans="1:9" ht="26.25">
      <c r="A20" s="38" t="s">
        <v>125</v>
      </c>
      <c r="B20" s="5" t="s">
        <v>41</v>
      </c>
      <c r="C20" s="7">
        <v>1873044</v>
      </c>
      <c r="D20" s="7">
        <v>567586</v>
      </c>
      <c r="E20" s="89">
        <f>D20/C20*100</f>
        <v>30.30286528239593</v>
      </c>
      <c r="F20" s="9"/>
      <c r="G20" s="9"/>
      <c r="H20" s="9"/>
      <c r="I20" s="123" t="s">
        <v>270</v>
      </c>
    </row>
    <row r="21" spans="1:9" ht="12.75">
      <c r="A21" s="6"/>
      <c r="B21" s="4"/>
      <c r="C21" s="7"/>
      <c r="D21" s="6"/>
      <c r="E21" s="145"/>
      <c r="F21" s="9"/>
      <c r="G21" s="9"/>
      <c r="H21" s="9"/>
      <c r="I21" s="123"/>
    </row>
    <row r="22" spans="1:9" ht="12.75">
      <c r="A22" s="16" t="s">
        <v>126</v>
      </c>
      <c r="B22" s="17" t="s">
        <v>127</v>
      </c>
      <c r="C22" s="7"/>
      <c r="D22" s="6"/>
      <c r="E22" s="145"/>
      <c r="F22" s="9"/>
      <c r="G22" s="9"/>
      <c r="H22" s="9"/>
      <c r="I22" s="123"/>
    </row>
    <row r="23" spans="1:9" ht="12.75">
      <c r="A23" s="16"/>
      <c r="B23" s="17" t="s">
        <v>128</v>
      </c>
      <c r="C23" s="7"/>
      <c r="D23" s="6"/>
      <c r="E23" s="145"/>
      <c r="F23" s="9"/>
      <c r="G23" s="9"/>
      <c r="H23" s="9"/>
      <c r="I23" s="123"/>
    </row>
    <row r="24" spans="1:9" ht="12.75">
      <c r="A24" s="37" t="s">
        <v>250</v>
      </c>
      <c r="B24" s="5" t="s">
        <v>251</v>
      </c>
      <c r="C24" s="7">
        <v>0</v>
      </c>
      <c r="D24" s="7">
        <v>1374</v>
      </c>
      <c r="E24" s="145"/>
      <c r="F24" s="9"/>
      <c r="G24" s="9"/>
      <c r="H24" s="9"/>
      <c r="I24" s="123" t="s">
        <v>131</v>
      </c>
    </row>
    <row r="25" spans="1:9" ht="12.75">
      <c r="A25" s="37" t="s">
        <v>129</v>
      </c>
      <c r="B25" s="5" t="s">
        <v>130</v>
      </c>
      <c r="C25" s="7">
        <v>0</v>
      </c>
      <c r="D25" s="7">
        <v>3654</v>
      </c>
      <c r="E25" s="145"/>
      <c r="F25" s="9"/>
      <c r="G25" s="9"/>
      <c r="H25" s="9"/>
      <c r="I25" s="123" t="s">
        <v>131</v>
      </c>
    </row>
    <row r="26" spans="1:9" ht="26.25">
      <c r="A26" s="38" t="s">
        <v>132</v>
      </c>
      <c r="B26" s="147" t="s">
        <v>133</v>
      </c>
      <c r="C26" s="7">
        <v>313807</v>
      </c>
      <c r="D26" s="7">
        <v>156155</v>
      </c>
      <c r="E26" s="89">
        <f>D26/C26*100</f>
        <v>49.76147759610206</v>
      </c>
      <c r="F26" s="9"/>
      <c r="G26" s="9"/>
      <c r="H26" s="9"/>
      <c r="I26" s="123" t="s">
        <v>134</v>
      </c>
    </row>
    <row r="27" spans="1:9" ht="12.75">
      <c r="A27" s="6"/>
      <c r="B27" s="5"/>
      <c r="C27" s="7"/>
      <c r="D27" s="7"/>
      <c r="E27" s="145"/>
      <c r="F27" s="9"/>
      <c r="G27" s="9"/>
      <c r="H27" s="9"/>
      <c r="I27" s="123"/>
    </row>
    <row r="28" spans="1:9" ht="12.75">
      <c r="A28" s="16" t="s">
        <v>135</v>
      </c>
      <c r="B28" s="146" t="s">
        <v>136</v>
      </c>
      <c r="C28" s="7"/>
      <c r="D28" s="7"/>
      <c r="E28" s="145"/>
      <c r="F28" s="9"/>
      <c r="G28" s="9"/>
      <c r="H28" s="9"/>
      <c r="I28" s="123"/>
    </row>
    <row r="29" spans="1:9" ht="12.75">
      <c r="A29" s="16"/>
      <c r="B29" s="146" t="s">
        <v>137</v>
      </c>
      <c r="C29" s="7"/>
      <c r="D29" s="7"/>
      <c r="E29" s="145"/>
      <c r="F29" s="9"/>
      <c r="G29" s="9"/>
      <c r="H29" s="9"/>
      <c r="I29" s="123"/>
    </row>
    <row r="30" spans="1:9" ht="12.75">
      <c r="A30" s="38" t="s">
        <v>138</v>
      </c>
      <c r="B30" s="5" t="s">
        <v>139</v>
      </c>
      <c r="C30" s="7">
        <v>571727</v>
      </c>
      <c r="D30" s="7">
        <v>344611</v>
      </c>
      <c r="E30" s="72">
        <f>D30/C30*100</f>
        <v>60.27544614824908</v>
      </c>
      <c r="F30" s="9"/>
      <c r="G30" s="9"/>
      <c r="H30" s="9"/>
      <c r="I30" s="123" t="s">
        <v>134</v>
      </c>
    </row>
    <row r="31" spans="1:9" ht="12.75">
      <c r="A31" s="38" t="s">
        <v>165</v>
      </c>
      <c r="B31" s="5" t="s">
        <v>166</v>
      </c>
      <c r="C31" s="7">
        <v>303900</v>
      </c>
      <c r="D31" s="7">
        <v>0</v>
      </c>
      <c r="E31" s="72">
        <f>D31/C31*100</f>
        <v>0</v>
      </c>
      <c r="F31" s="9"/>
      <c r="G31" s="9"/>
      <c r="H31" s="9"/>
      <c r="I31" s="123" t="s">
        <v>271</v>
      </c>
    </row>
    <row r="32" spans="1:9" ht="12.75">
      <c r="A32" s="38" t="s">
        <v>164</v>
      </c>
      <c r="B32" s="5" t="s">
        <v>167</v>
      </c>
      <c r="C32" s="7">
        <v>30260</v>
      </c>
      <c r="D32" s="7">
        <v>0</v>
      </c>
      <c r="E32" s="72">
        <f aca="true" t="shared" si="0" ref="E32:E39">D32/C32*100</f>
        <v>0</v>
      </c>
      <c r="F32" s="9"/>
      <c r="G32" s="9"/>
      <c r="H32" s="9"/>
      <c r="I32" s="123" t="s">
        <v>271</v>
      </c>
    </row>
    <row r="33" spans="1:9" ht="12.75">
      <c r="A33" s="38" t="s">
        <v>142</v>
      </c>
      <c r="B33" s="5" t="s">
        <v>143</v>
      </c>
      <c r="C33" s="7">
        <v>172024</v>
      </c>
      <c r="D33" s="7">
        <v>51200</v>
      </c>
      <c r="E33" s="72">
        <f t="shared" si="0"/>
        <v>29.763288843417197</v>
      </c>
      <c r="F33" s="9"/>
      <c r="G33" s="9"/>
      <c r="H33" s="9"/>
      <c r="I33" s="123" t="s">
        <v>134</v>
      </c>
    </row>
    <row r="34" spans="1:9" ht="25.5" customHeight="1">
      <c r="A34" s="38" t="s">
        <v>144</v>
      </c>
      <c r="B34" s="147" t="s">
        <v>145</v>
      </c>
      <c r="C34" s="7">
        <v>118074</v>
      </c>
      <c r="D34" s="7">
        <v>13688</v>
      </c>
      <c r="E34" s="89">
        <f t="shared" si="0"/>
        <v>11.592729982892084</v>
      </c>
      <c r="F34" s="9"/>
      <c r="G34" s="9"/>
      <c r="H34" s="9"/>
      <c r="I34" s="123" t="s">
        <v>146</v>
      </c>
    </row>
    <row r="35" spans="1:9" ht="12.75">
      <c r="A35" s="38" t="s">
        <v>147</v>
      </c>
      <c r="B35" s="147" t="s">
        <v>148</v>
      </c>
      <c r="C35" s="7">
        <v>285764</v>
      </c>
      <c r="D35" s="7">
        <v>111603</v>
      </c>
      <c r="E35" s="72">
        <f t="shared" si="0"/>
        <v>39.054254559706614</v>
      </c>
      <c r="F35" s="9"/>
      <c r="G35" s="9"/>
      <c r="H35" s="9"/>
      <c r="I35" s="123" t="s">
        <v>237</v>
      </c>
    </row>
    <row r="36" spans="1:9" ht="26.25">
      <c r="A36" s="38" t="s">
        <v>149</v>
      </c>
      <c r="B36" s="147" t="s">
        <v>150</v>
      </c>
      <c r="C36" s="7">
        <v>650439</v>
      </c>
      <c r="D36" s="7">
        <v>23820</v>
      </c>
      <c r="E36" s="89">
        <f t="shared" si="0"/>
        <v>3.662142030228815</v>
      </c>
      <c r="F36" s="9"/>
      <c r="G36" s="9"/>
      <c r="H36" s="9"/>
      <c r="I36" s="123" t="s">
        <v>271</v>
      </c>
    </row>
    <row r="37" spans="1:9" ht="12.75">
      <c r="A37" s="38" t="s">
        <v>169</v>
      </c>
      <c r="B37" s="147" t="s">
        <v>170</v>
      </c>
      <c r="C37" s="7">
        <v>0</v>
      </c>
      <c r="D37" s="7">
        <v>8392</v>
      </c>
      <c r="E37" s="72"/>
      <c r="F37" s="9"/>
      <c r="G37" s="9"/>
      <c r="H37" s="9"/>
      <c r="I37" s="123" t="s">
        <v>238</v>
      </c>
    </row>
    <row r="38" spans="1:9" ht="12.75">
      <c r="A38" s="38" t="s">
        <v>151</v>
      </c>
      <c r="B38" s="147" t="s">
        <v>152</v>
      </c>
      <c r="C38" s="7">
        <v>36500</v>
      </c>
      <c r="D38" s="7">
        <v>0</v>
      </c>
      <c r="E38" s="72">
        <f t="shared" si="0"/>
        <v>0</v>
      </c>
      <c r="F38" s="9"/>
      <c r="G38" s="9"/>
      <c r="H38" s="9"/>
      <c r="I38" s="123" t="s">
        <v>134</v>
      </c>
    </row>
    <row r="39" spans="1:9" ht="12.75">
      <c r="A39" s="38" t="s">
        <v>153</v>
      </c>
      <c r="B39" s="147" t="s">
        <v>154</v>
      </c>
      <c r="C39" s="7">
        <v>358060</v>
      </c>
      <c r="D39" s="7">
        <v>0</v>
      </c>
      <c r="E39" s="89">
        <f t="shared" si="0"/>
        <v>0</v>
      </c>
      <c r="F39" s="9"/>
      <c r="G39" s="9"/>
      <c r="H39" s="9"/>
      <c r="I39" s="123" t="s">
        <v>155</v>
      </c>
    </row>
    <row r="40" spans="1:9" ht="12.75">
      <c r="A40" s="38"/>
      <c r="B40" s="147"/>
      <c r="C40" s="7"/>
      <c r="D40" s="7"/>
      <c r="E40" s="145"/>
      <c r="F40" s="9"/>
      <c r="G40" s="9"/>
      <c r="H40" s="9"/>
      <c r="I40" s="123"/>
    </row>
    <row r="41" spans="1:9" ht="12.75">
      <c r="A41" s="86"/>
      <c r="B41" s="146" t="s">
        <v>156</v>
      </c>
      <c r="C41" s="7"/>
      <c r="D41" s="7"/>
      <c r="E41" s="145"/>
      <c r="F41" s="9"/>
      <c r="G41" s="9"/>
      <c r="H41" s="9"/>
      <c r="I41" s="123"/>
    </row>
    <row r="42" spans="1:9" ht="12.75">
      <c r="A42" s="38" t="s">
        <v>157</v>
      </c>
      <c r="B42" s="5" t="s">
        <v>41</v>
      </c>
      <c r="C42" s="7">
        <v>0</v>
      </c>
      <c r="D42" s="7">
        <v>4996</v>
      </c>
      <c r="E42" s="72"/>
      <c r="F42" s="9"/>
      <c r="G42" s="9"/>
      <c r="H42" s="9"/>
      <c r="I42" s="123"/>
    </row>
    <row r="43" spans="1:9" ht="12.75">
      <c r="A43" s="38" t="s">
        <v>158</v>
      </c>
      <c r="B43" s="5" t="s">
        <v>159</v>
      </c>
      <c r="C43" s="7">
        <v>198710</v>
      </c>
      <c r="D43" s="7">
        <v>92382</v>
      </c>
      <c r="E43" s="72">
        <f>D43/C43*100</f>
        <v>46.490866086256354</v>
      </c>
      <c r="F43" s="9"/>
      <c r="G43" s="9"/>
      <c r="H43" s="9"/>
      <c r="I43" s="123" t="s">
        <v>134</v>
      </c>
    </row>
    <row r="44" spans="1:9" ht="12.75">
      <c r="A44" s="110"/>
      <c r="B44" s="91"/>
      <c r="C44" s="7"/>
      <c r="D44" s="7"/>
      <c r="E44" s="72"/>
      <c r="F44" s="9"/>
      <c r="G44" s="111"/>
      <c r="H44" s="111"/>
      <c r="I44" s="108"/>
    </row>
    <row r="45" spans="1:9" ht="12.75">
      <c r="A45" s="84" t="s">
        <v>11</v>
      </c>
      <c r="B45" s="70" t="s">
        <v>13</v>
      </c>
      <c r="C45" s="61"/>
      <c r="D45" s="61"/>
      <c r="E45" s="72"/>
      <c r="F45" s="63"/>
      <c r="G45" s="106"/>
      <c r="H45" s="106"/>
      <c r="I45" s="107"/>
    </row>
    <row r="46" spans="1:9" ht="12.75">
      <c r="A46" s="59" t="s">
        <v>52</v>
      </c>
      <c r="B46" s="60" t="s">
        <v>53</v>
      </c>
      <c r="C46" s="61">
        <v>802677</v>
      </c>
      <c r="D46" s="61">
        <v>123783</v>
      </c>
      <c r="E46" s="72">
        <f>D46/C46*100</f>
        <v>15.421271570008857</v>
      </c>
      <c r="F46" s="63"/>
      <c r="G46" s="106"/>
      <c r="H46" s="106"/>
      <c r="I46" s="126" t="s">
        <v>109</v>
      </c>
    </row>
    <row r="47" spans="1:9" ht="15" customHeight="1">
      <c r="A47" s="59" t="s">
        <v>64</v>
      </c>
      <c r="B47" s="60" t="s">
        <v>65</v>
      </c>
      <c r="C47" s="61">
        <v>284249</v>
      </c>
      <c r="D47" s="61">
        <v>188220</v>
      </c>
      <c r="E47" s="72">
        <f>D47/C47*100</f>
        <v>66.21659179100014</v>
      </c>
      <c r="F47" s="63"/>
      <c r="G47" s="106"/>
      <c r="H47" s="106"/>
      <c r="I47" s="107" t="s">
        <v>114</v>
      </c>
    </row>
    <row r="48" spans="1:9" ht="19.5" customHeight="1">
      <c r="A48" s="62"/>
      <c r="B48" s="60"/>
      <c r="C48" s="61"/>
      <c r="D48" s="61"/>
      <c r="E48" s="62"/>
      <c r="F48" s="63"/>
      <c r="G48" s="106"/>
      <c r="H48" s="106"/>
      <c r="I48" s="107"/>
    </row>
    <row r="49" spans="1:9" ht="22.5" customHeight="1">
      <c r="A49" s="68" t="s">
        <v>14</v>
      </c>
      <c r="B49" s="69" t="s">
        <v>15</v>
      </c>
      <c r="C49" s="61"/>
      <c r="D49" s="61"/>
      <c r="E49" s="62"/>
      <c r="F49" s="63"/>
      <c r="G49" s="106"/>
      <c r="H49" s="106"/>
      <c r="I49" s="107"/>
    </row>
    <row r="50" spans="1:9" ht="18.75" customHeight="1">
      <c r="A50" s="59">
        <v>81</v>
      </c>
      <c r="B50" s="67" t="s">
        <v>56</v>
      </c>
      <c r="C50" s="61">
        <v>107523</v>
      </c>
      <c r="D50" s="61">
        <v>53228</v>
      </c>
      <c r="E50" s="72">
        <f>D50/C50*100</f>
        <v>49.503827088157884</v>
      </c>
      <c r="F50" s="63"/>
      <c r="G50" s="106"/>
      <c r="H50" s="106"/>
      <c r="I50" s="107" t="s">
        <v>239</v>
      </c>
    </row>
    <row r="51" spans="1:9" ht="21" customHeight="1">
      <c r="A51" s="59">
        <v>85</v>
      </c>
      <c r="B51" s="67" t="s">
        <v>57</v>
      </c>
      <c r="C51" s="61">
        <v>164260</v>
      </c>
      <c r="D51" s="61">
        <v>0</v>
      </c>
      <c r="E51" s="72">
        <f>D51/C51*100</f>
        <v>0</v>
      </c>
      <c r="F51" s="63"/>
      <c r="G51" s="106"/>
      <c r="H51" s="106"/>
      <c r="I51" s="126" t="s">
        <v>87</v>
      </c>
    </row>
    <row r="52" spans="1:9" ht="15" customHeight="1">
      <c r="A52" s="59"/>
      <c r="B52" s="67"/>
      <c r="C52" s="61"/>
      <c r="D52" s="61"/>
      <c r="E52" s="72"/>
      <c r="F52" s="63"/>
      <c r="G52" s="106"/>
      <c r="H52" s="106"/>
      <c r="I52" s="126"/>
    </row>
    <row r="53" spans="1:9" ht="12" customHeight="1">
      <c r="A53" s="86"/>
      <c r="B53" s="87" t="s">
        <v>59</v>
      </c>
      <c r="C53" s="88"/>
      <c r="D53" s="88"/>
      <c r="E53" s="89"/>
      <c r="F53" s="9"/>
      <c r="G53" s="111"/>
      <c r="H53" s="111"/>
      <c r="I53" s="128"/>
    </row>
    <row r="54" spans="1:9" ht="12" customHeight="1">
      <c r="A54" s="59" t="s">
        <v>54</v>
      </c>
      <c r="B54" s="67" t="s">
        <v>58</v>
      </c>
      <c r="C54" s="61">
        <v>1220023</v>
      </c>
      <c r="D54" s="61">
        <v>49575</v>
      </c>
      <c r="E54" s="72">
        <f>D54/C54*100</f>
        <v>4.063447984177347</v>
      </c>
      <c r="F54" s="63"/>
      <c r="G54" s="106"/>
      <c r="H54" s="106"/>
      <c r="I54" s="126" t="s">
        <v>292</v>
      </c>
    </row>
    <row r="55" spans="1:9" ht="24" customHeight="1">
      <c r="A55" s="38" t="s">
        <v>35</v>
      </c>
      <c r="B55" s="189" t="s">
        <v>63</v>
      </c>
      <c r="C55" s="88">
        <v>467482</v>
      </c>
      <c r="D55" s="88">
        <v>173887</v>
      </c>
      <c r="E55" s="89">
        <f>D55/C55*100</f>
        <v>37.19651237908626</v>
      </c>
      <c r="F55" s="63"/>
      <c r="G55" s="106"/>
      <c r="H55" s="106"/>
      <c r="I55" s="126" t="s">
        <v>272</v>
      </c>
    </row>
    <row r="56" spans="1:9" ht="18" customHeight="1">
      <c r="A56" s="59" t="s">
        <v>172</v>
      </c>
      <c r="B56" s="94" t="s">
        <v>173</v>
      </c>
      <c r="C56" s="61">
        <v>5860</v>
      </c>
      <c r="D56" s="61">
        <v>0</v>
      </c>
      <c r="E56" s="72"/>
      <c r="F56" s="63"/>
      <c r="G56" s="106"/>
      <c r="H56" s="106"/>
      <c r="I56" s="126"/>
    </row>
    <row r="57" spans="1:9" ht="18" customHeight="1">
      <c r="A57" s="59" t="s">
        <v>174</v>
      </c>
      <c r="B57" s="94" t="s">
        <v>175</v>
      </c>
      <c r="C57" s="61">
        <v>-35595</v>
      </c>
      <c r="D57" s="61">
        <v>75817</v>
      </c>
      <c r="E57" s="72"/>
      <c r="F57" s="63"/>
      <c r="G57" s="106"/>
      <c r="H57" s="106"/>
      <c r="I57" s="126" t="s">
        <v>291</v>
      </c>
    </row>
    <row r="58" spans="1:9" ht="18" customHeight="1">
      <c r="A58" s="59" t="s">
        <v>176</v>
      </c>
      <c r="B58" s="94" t="s">
        <v>177</v>
      </c>
      <c r="C58" s="61">
        <v>-8950</v>
      </c>
      <c r="D58" s="61">
        <v>7650</v>
      </c>
      <c r="E58" s="72"/>
      <c r="F58" s="63"/>
      <c r="G58" s="106"/>
      <c r="H58" s="106"/>
      <c r="I58" s="126" t="s">
        <v>291</v>
      </c>
    </row>
    <row r="59" spans="1:9" ht="29.25" customHeight="1">
      <c r="A59" s="59" t="s">
        <v>66</v>
      </c>
      <c r="B59" s="94" t="s">
        <v>36</v>
      </c>
      <c r="C59" s="61">
        <v>277670</v>
      </c>
      <c r="D59" s="61">
        <v>143795</v>
      </c>
      <c r="E59" s="72">
        <f>D59/C59*100</f>
        <v>51.786293081715705</v>
      </c>
      <c r="F59" s="63"/>
      <c r="G59" s="106"/>
      <c r="H59" s="106"/>
      <c r="I59" s="126" t="s">
        <v>116</v>
      </c>
    </row>
    <row r="60" spans="1:9" ht="15.75" customHeight="1">
      <c r="A60" s="62"/>
      <c r="B60" s="60"/>
      <c r="C60" s="61"/>
      <c r="D60" s="61"/>
      <c r="E60" s="62"/>
      <c r="F60" s="63"/>
      <c r="G60" s="106"/>
      <c r="H60" s="106"/>
      <c r="I60" s="107"/>
    </row>
    <row r="61" spans="1:12" s="90" customFormat="1" ht="16.5" customHeight="1">
      <c r="A61" s="68" t="s">
        <v>25</v>
      </c>
      <c r="B61" s="70" t="s">
        <v>75</v>
      </c>
      <c r="C61" s="61"/>
      <c r="D61" s="61"/>
      <c r="E61" s="62"/>
      <c r="F61" s="63"/>
      <c r="G61" s="106"/>
      <c r="H61" s="106"/>
      <c r="I61" s="107"/>
      <c r="K61" s="98"/>
      <c r="L61" s="98"/>
    </row>
    <row r="62" spans="1:9" ht="31.5" customHeight="1">
      <c r="A62" s="59" t="s">
        <v>76</v>
      </c>
      <c r="B62" s="60" t="s">
        <v>77</v>
      </c>
      <c r="C62" s="61">
        <v>-458608</v>
      </c>
      <c r="D62" s="61">
        <v>-346978</v>
      </c>
      <c r="E62" s="72">
        <f>D62/C62*100</f>
        <v>75.65895056344417</v>
      </c>
      <c r="F62" s="63"/>
      <c r="G62" s="106"/>
      <c r="H62" s="106"/>
      <c r="I62" s="126" t="s">
        <v>110</v>
      </c>
    </row>
    <row r="63" spans="1:9" ht="21" customHeight="1">
      <c r="A63" s="64" t="s">
        <v>92</v>
      </c>
      <c r="B63" s="60" t="s">
        <v>93</v>
      </c>
      <c r="C63" s="61">
        <v>162135</v>
      </c>
      <c r="D63" s="61">
        <v>2158</v>
      </c>
      <c r="E63" s="62"/>
      <c r="F63" s="63"/>
      <c r="G63" s="106"/>
      <c r="H63" s="106"/>
      <c r="I63" s="107" t="s">
        <v>273</v>
      </c>
    </row>
    <row r="64" spans="1:9" ht="12" customHeight="1">
      <c r="A64" s="62"/>
      <c r="B64" s="60"/>
      <c r="C64" s="61"/>
      <c r="D64" s="61"/>
      <c r="E64" s="62"/>
      <c r="F64" s="63"/>
      <c r="G64" s="106"/>
      <c r="H64" s="106"/>
      <c r="I64" s="107"/>
    </row>
    <row r="65" spans="1:9" ht="17.25" customHeight="1">
      <c r="A65" s="68" t="s">
        <v>60</v>
      </c>
      <c r="B65" s="70" t="s">
        <v>61</v>
      </c>
      <c r="C65" s="61"/>
      <c r="D65" s="61"/>
      <c r="E65" s="62"/>
      <c r="F65" s="63"/>
      <c r="G65" s="106"/>
      <c r="H65" s="106"/>
      <c r="I65" s="107"/>
    </row>
    <row r="66" spans="1:9" ht="12" customHeight="1">
      <c r="A66" s="59" t="s">
        <v>178</v>
      </c>
      <c r="B66" s="60" t="s">
        <v>179</v>
      </c>
      <c r="C66" s="61">
        <v>1370</v>
      </c>
      <c r="D66" s="61">
        <v>677</v>
      </c>
      <c r="E66" s="62"/>
      <c r="F66" s="63"/>
      <c r="G66" s="106"/>
      <c r="H66" s="106"/>
      <c r="I66" s="126" t="s">
        <v>131</v>
      </c>
    </row>
    <row r="67" spans="1:9" ht="12" customHeight="1">
      <c r="A67" s="68"/>
      <c r="B67" s="70"/>
      <c r="C67" s="61"/>
      <c r="D67" s="61"/>
      <c r="E67" s="62"/>
      <c r="F67" s="63"/>
      <c r="G67" s="106"/>
      <c r="H67" s="106"/>
      <c r="I67" s="107"/>
    </row>
    <row r="68" spans="1:9" ht="21" customHeight="1">
      <c r="A68" s="68" t="s">
        <v>19</v>
      </c>
      <c r="B68" s="69" t="s">
        <v>20</v>
      </c>
      <c r="C68" s="61"/>
      <c r="D68" s="61"/>
      <c r="E68" s="62"/>
      <c r="F68" s="63"/>
      <c r="G68" s="106"/>
      <c r="H68" s="106"/>
      <c r="I68" s="107"/>
    </row>
    <row r="69" spans="1:9" ht="15.75" customHeight="1">
      <c r="A69" s="68"/>
      <c r="B69" s="69" t="s">
        <v>37</v>
      </c>
      <c r="C69" s="61"/>
      <c r="D69" s="61"/>
      <c r="E69" s="62"/>
      <c r="F69" s="63"/>
      <c r="G69" s="106"/>
      <c r="H69" s="106"/>
      <c r="I69" s="126"/>
    </row>
    <row r="70" spans="1:9" ht="12.75">
      <c r="A70" s="59" t="s">
        <v>38</v>
      </c>
      <c r="B70" s="94" t="s">
        <v>180</v>
      </c>
      <c r="C70" s="61">
        <v>449361</v>
      </c>
      <c r="D70" s="61">
        <v>160864</v>
      </c>
      <c r="E70" s="72">
        <f>D70/C70*100</f>
        <v>35.79838926831657</v>
      </c>
      <c r="F70" s="63"/>
      <c r="G70" s="113"/>
      <c r="H70" s="106"/>
      <c r="I70" s="126" t="s">
        <v>281</v>
      </c>
    </row>
    <row r="71" spans="1:9" ht="17.25" customHeight="1">
      <c r="A71" s="59"/>
      <c r="B71" s="60"/>
      <c r="C71" s="61"/>
      <c r="D71" s="61"/>
      <c r="E71" s="72"/>
      <c r="F71" s="63"/>
      <c r="G71" s="106"/>
      <c r="H71" s="106"/>
      <c r="I71" s="126"/>
    </row>
    <row r="72" spans="1:9" ht="17.25" customHeight="1">
      <c r="A72" s="68" t="s">
        <v>21</v>
      </c>
      <c r="B72" s="69" t="s">
        <v>22</v>
      </c>
      <c r="C72" s="61"/>
      <c r="D72" s="61"/>
      <c r="E72" s="62"/>
      <c r="F72" s="63"/>
      <c r="G72" s="106"/>
      <c r="H72" s="106"/>
      <c r="I72" s="107"/>
    </row>
    <row r="73" spans="1:9" ht="24" customHeight="1">
      <c r="A73" s="64"/>
      <c r="B73" s="69" t="s">
        <v>39</v>
      </c>
      <c r="C73" s="61"/>
      <c r="D73" s="61"/>
      <c r="E73" s="62"/>
      <c r="F73" s="63"/>
      <c r="G73" s="106"/>
      <c r="H73" s="106"/>
      <c r="I73" s="107"/>
    </row>
    <row r="74" spans="1:9" ht="29.25" customHeight="1">
      <c r="A74" s="59" t="s">
        <v>40</v>
      </c>
      <c r="B74" s="94" t="s">
        <v>115</v>
      </c>
      <c r="C74" s="61">
        <v>11044968</v>
      </c>
      <c r="D74" s="61">
        <v>7752296</v>
      </c>
      <c r="E74" s="72">
        <f>D74/C74*100</f>
        <v>70.18848764432816</v>
      </c>
      <c r="F74" s="63"/>
      <c r="G74" s="106"/>
      <c r="H74" s="106"/>
      <c r="I74" s="126" t="s">
        <v>274</v>
      </c>
    </row>
    <row r="75" spans="1:9" ht="20.25" customHeight="1">
      <c r="A75" s="62"/>
      <c r="B75" s="60"/>
      <c r="C75" s="61"/>
      <c r="D75" s="61"/>
      <c r="E75" s="62"/>
      <c r="F75" s="63"/>
      <c r="G75" s="106"/>
      <c r="H75" s="106"/>
      <c r="I75" s="107"/>
    </row>
    <row r="76" spans="1:9" ht="17.25" customHeight="1">
      <c r="A76" s="68" t="s">
        <v>78</v>
      </c>
      <c r="B76" s="70" t="s">
        <v>79</v>
      </c>
      <c r="C76" s="61"/>
      <c r="D76" s="61"/>
      <c r="E76" s="62"/>
      <c r="F76" s="63"/>
      <c r="G76" s="106"/>
      <c r="H76" s="106"/>
      <c r="I76" s="107"/>
    </row>
    <row r="77" spans="1:9" ht="17.25" customHeight="1">
      <c r="A77" s="62">
        <v>235001</v>
      </c>
      <c r="B77" s="60" t="s">
        <v>67</v>
      </c>
      <c r="C77" s="61">
        <v>2800000</v>
      </c>
      <c r="D77" s="61">
        <v>2800000</v>
      </c>
      <c r="E77" s="62"/>
      <c r="F77" s="63"/>
      <c r="G77" s="106"/>
      <c r="H77" s="106"/>
      <c r="I77" s="107" t="s">
        <v>86</v>
      </c>
    </row>
    <row r="78" spans="1:9" ht="12.75">
      <c r="A78" s="62"/>
      <c r="B78" s="60"/>
      <c r="C78" s="61"/>
      <c r="D78" s="61"/>
      <c r="E78" s="62"/>
      <c r="F78" s="63"/>
      <c r="G78" s="106"/>
      <c r="H78" s="106"/>
      <c r="I78" s="107"/>
    </row>
    <row r="79" spans="1:9" ht="12.75">
      <c r="A79" s="213" t="s">
        <v>23</v>
      </c>
      <c r="B79" s="214"/>
      <c r="C79" s="217">
        <f>SUM(C10:C78)</f>
        <v>22216510</v>
      </c>
      <c r="D79" s="217">
        <f>SUM(D10:D78)</f>
        <v>12663466</v>
      </c>
      <c r="E79" s="219">
        <f>+D79/C79*100</f>
        <v>57.00024891398334</v>
      </c>
      <c r="F79" s="209"/>
      <c r="G79" s="211"/>
      <c r="H79" s="211"/>
      <c r="I79" s="211"/>
    </row>
    <row r="80" spans="1:9" ht="12.75">
      <c r="A80" s="215"/>
      <c r="B80" s="216"/>
      <c r="C80" s="218"/>
      <c r="D80" s="218"/>
      <c r="E80" s="220"/>
      <c r="F80" s="210"/>
      <c r="G80" s="212"/>
      <c r="H80" s="212"/>
      <c r="I80" s="212"/>
    </row>
    <row r="81" spans="6:9" ht="12.75">
      <c r="F81" s="3"/>
      <c r="G81" s="114"/>
      <c r="H81" s="114"/>
      <c r="I81" s="115"/>
    </row>
    <row r="82" spans="6:9" ht="12.75">
      <c r="F82" s="3"/>
      <c r="G82" s="114"/>
      <c r="H82" s="114"/>
      <c r="I82" s="115"/>
    </row>
    <row r="83" spans="6:9" ht="12.75">
      <c r="F83" s="3"/>
      <c r="G83" s="114"/>
      <c r="H83" s="114"/>
      <c r="I83" s="115"/>
    </row>
    <row r="84" spans="1:9" ht="18.75" customHeight="1">
      <c r="A84" s="22" t="s">
        <v>94</v>
      </c>
      <c r="F84" s="3"/>
      <c r="G84" s="114"/>
      <c r="H84" s="114"/>
      <c r="I84" s="115"/>
    </row>
    <row r="85" spans="1:12" s="71" customFormat="1" ht="12.75">
      <c r="A85" s="1"/>
      <c r="B85" s="1"/>
      <c r="C85" s="1"/>
      <c r="D85" s="1"/>
      <c r="E85" s="1"/>
      <c r="F85" s="3"/>
      <c r="G85" s="114"/>
      <c r="H85" s="114"/>
      <c r="I85" s="115"/>
      <c r="K85" s="99"/>
      <c r="L85" s="99"/>
    </row>
    <row r="86" spans="1:9" ht="15" customHeight="1">
      <c r="A86" s="134" t="s">
        <v>1</v>
      </c>
      <c r="B86" s="135"/>
      <c r="C86" s="10" t="s">
        <v>44</v>
      </c>
      <c r="D86" s="10" t="s">
        <v>5</v>
      </c>
      <c r="E86" s="136" t="s">
        <v>6</v>
      </c>
      <c r="F86" s="10" t="s">
        <v>6</v>
      </c>
      <c r="G86" s="117" t="s">
        <v>5</v>
      </c>
      <c r="H86" s="117" t="s">
        <v>5</v>
      </c>
      <c r="I86" s="122" t="s">
        <v>9</v>
      </c>
    </row>
    <row r="87" spans="1:9" ht="12.75">
      <c r="A87" s="21" t="s">
        <v>3</v>
      </c>
      <c r="B87" s="21" t="s">
        <v>2</v>
      </c>
      <c r="C87" s="12" t="s">
        <v>117</v>
      </c>
      <c r="D87" s="12" t="s">
        <v>243</v>
      </c>
      <c r="E87" s="12"/>
      <c r="F87" s="13" t="s">
        <v>7</v>
      </c>
      <c r="G87" s="118" t="s">
        <v>8</v>
      </c>
      <c r="H87" s="119" t="s">
        <v>16</v>
      </c>
      <c r="I87" s="120"/>
    </row>
    <row r="88" spans="1:9" ht="12.75">
      <c r="A88" s="74">
        <v>1</v>
      </c>
      <c r="B88" s="30" t="s">
        <v>49</v>
      </c>
      <c r="C88" s="31"/>
      <c r="D88" s="32"/>
      <c r="E88" s="31"/>
      <c r="F88" s="32"/>
      <c r="G88" s="111"/>
      <c r="H88" s="121"/>
      <c r="I88" s="108"/>
    </row>
    <row r="89" spans="1:9" ht="12.75">
      <c r="A89" s="8"/>
      <c r="B89" s="2"/>
      <c r="C89" s="6"/>
      <c r="D89" s="6"/>
      <c r="E89" s="6"/>
      <c r="F89" s="9"/>
      <c r="G89" s="111"/>
      <c r="H89" s="111"/>
      <c r="I89" s="108"/>
    </row>
    <row r="90" spans="1:9" ht="12.75">
      <c r="A90" s="18" t="s">
        <v>10</v>
      </c>
      <c r="B90" s="19" t="s">
        <v>12</v>
      </c>
      <c r="C90" s="7"/>
      <c r="D90" s="7"/>
      <c r="E90" s="6"/>
      <c r="F90" s="9"/>
      <c r="G90" s="111"/>
      <c r="H90" s="111"/>
      <c r="I90" s="108"/>
    </row>
    <row r="91" spans="1:9" ht="12.75">
      <c r="A91" s="130"/>
      <c r="B91" s="91"/>
      <c r="C91" s="7"/>
      <c r="D91" s="7"/>
      <c r="E91" s="6"/>
      <c r="F91" s="9"/>
      <c r="G91" s="111"/>
      <c r="H91" s="111"/>
      <c r="I91" s="108"/>
    </row>
    <row r="92" spans="1:9" ht="12.75">
      <c r="A92" s="84" t="s">
        <v>17</v>
      </c>
      <c r="B92" s="70" t="s">
        <v>18</v>
      </c>
      <c r="C92" s="7"/>
      <c r="D92" s="7"/>
      <c r="E92" s="6"/>
      <c r="F92" s="9"/>
      <c r="G92" s="111"/>
      <c r="H92" s="111"/>
      <c r="I92" s="108"/>
    </row>
    <row r="93" spans="1:9" ht="12.75">
      <c r="A93" s="59" t="s">
        <v>181</v>
      </c>
      <c r="B93" s="60" t="s">
        <v>182</v>
      </c>
      <c r="C93" s="7">
        <v>-59692</v>
      </c>
      <c r="D93" s="7">
        <v>86540</v>
      </c>
      <c r="E93" s="6"/>
      <c r="F93" s="9"/>
      <c r="G93" s="111"/>
      <c r="H93" s="111"/>
      <c r="I93" s="108" t="s">
        <v>240</v>
      </c>
    </row>
    <row r="94" spans="1:9" ht="12.75">
      <c r="A94" s="130"/>
      <c r="B94" s="91"/>
      <c r="C94" s="7"/>
      <c r="D94" s="7"/>
      <c r="E94" s="6"/>
      <c r="F94" s="9"/>
      <c r="G94" s="111"/>
      <c r="H94" s="111"/>
      <c r="I94" s="108"/>
    </row>
    <row r="95" spans="1:9" ht="12.75">
      <c r="A95" s="84" t="s">
        <v>183</v>
      </c>
      <c r="B95" s="70" t="s">
        <v>184</v>
      </c>
      <c r="C95" s="7"/>
      <c r="D95" s="7"/>
      <c r="E95" s="6"/>
      <c r="F95" s="9"/>
      <c r="G95" s="111"/>
      <c r="H95" s="111"/>
      <c r="I95" s="108"/>
    </row>
    <row r="96" spans="1:9" ht="12.75">
      <c r="A96" s="59" t="s">
        <v>140</v>
      </c>
      <c r="B96" s="60" t="s">
        <v>141</v>
      </c>
      <c r="C96" s="7">
        <v>262835</v>
      </c>
      <c r="D96" s="7">
        <v>0</v>
      </c>
      <c r="E96" s="6"/>
      <c r="F96" s="9"/>
      <c r="G96" s="111"/>
      <c r="H96" s="111"/>
      <c r="I96" s="108" t="s">
        <v>275</v>
      </c>
    </row>
    <row r="97" spans="1:9" ht="12.75">
      <c r="A97" s="59" t="s">
        <v>168</v>
      </c>
      <c r="B97" s="60" t="s">
        <v>193</v>
      </c>
      <c r="C97" s="7">
        <v>120000</v>
      </c>
      <c r="D97" s="7">
        <v>0</v>
      </c>
      <c r="E97" s="6"/>
      <c r="F97" s="9"/>
      <c r="G97" s="111"/>
      <c r="H97" s="111"/>
      <c r="I97" s="108" t="s">
        <v>276</v>
      </c>
    </row>
    <row r="98" spans="1:9" ht="12.75">
      <c r="A98" s="59" t="s">
        <v>171</v>
      </c>
      <c r="B98" s="60" t="s">
        <v>252</v>
      </c>
      <c r="C98" s="7">
        <v>217972</v>
      </c>
      <c r="D98" s="7">
        <v>0</v>
      </c>
      <c r="E98" s="6"/>
      <c r="F98" s="9"/>
      <c r="G98" s="111"/>
      <c r="H98" s="111"/>
      <c r="I98" s="108" t="s">
        <v>277</v>
      </c>
    </row>
    <row r="99" spans="1:9" ht="12.75">
      <c r="A99" s="130"/>
      <c r="B99" s="91"/>
      <c r="C99" s="7"/>
      <c r="D99" s="7"/>
      <c r="E99" s="6"/>
      <c r="F99" s="9"/>
      <c r="G99" s="111"/>
      <c r="H99" s="111"/>
      <c r="I99" s="108"/>
    </row>
    <row r="100" spans="1:9" ht="12.75">
      <c r="A100" s="84" t="s">
        <v>185</v>
      </c>
      <c r="B100" s="70" t="s">
        <v>156</v>
      </c>
      <c r="C100" s="7"/>
      <c r="D100" s="7"/>
      <c r="E100" s="6"/>
      <c r="F100" s="9"/>
      <c r="G100" s="111"/>
      <c r="H100" s="111"/>
      <c r="I100" s="108"/>
    </row>
    <row r="101" spans="1:9" ht="12.75">
      <c r="A101" s="59" t="s">
        <v>158</v>
      </c>
      <c r="B101" s="60" t="s">
        <v>159</v>
      </c>
      <c r="C101" s="7">
        <v>2180</v>
      </c>
      <c r="D101" s="7">
        <v>0</v>
      </c>
      <c r="E101" s="6"/>
      <c r="F101" s="9"/>
      <c r="G101" s="111"/>
      <c r="H101" s="111"/>
      <c r="I101" s="108"/>
    </row>
    <row r="102" spans="1:9" ht="12.75">
      <c r="A102" s="59"/>
      <c r="B102" s="60"/>
      <c r="C102" s="7"/>
      <c r="D102" s="7"/>
      <c r="E102" s="6"/>
      <c r="F102" s="9"/>
      <c r="G102" s="111"/>
      <c r="H102" s="111"/>
      <c r="I102" s="108"/>
    </row>
    <row r="103" spans="1:9" ht="12.75">
      <c r="A103" s="59"/>
      <c r="B103" s="60"/>
      <c r="C103" s="7"/>
      <c r="D103" s="7"/>
      <c r="E103" s="6"/>
      <c r="F103" s="9"/>
      <c r="G103" s="111"/>
      <c r="H103" s="111"/>
      <c r="I103" s="108"/>
    </row>
    <row r="104" spans="1:9" ht="12.75">
      <c r="A104" s="84" t="s">
        <v>186</v>
      </c>
      <c r="B104" s="70" t="s">
        <v>187</v>
      </c>
      <c r="C104" s="61"/>
      <c r="D104" s="61"/>
      <c r="E104" s="72"/>
      <c r="F104" s="63"/>
      <c r="G104" s="106"/>
      <c r="H104" s="106"/>
      <c r="I104" s="108"/>
    </row>
    <row r="105" spans="1:9" ht="26.25">
      <c r="A105" s="59" t="s">
        <v>188</v>
      </c>
      <c r="B105" s="60" t="s">
        <v>189</v>
      </c>
      <c r="C105" s="61">
        <v>764552</v>
      </c>
      <c r="D105" s="61">
        <v>-96000</v>
      </c>
      <c r="E105" s="72"/>
      <c r="F105" s="63"/>
      <c r="G105" s="106"/>
      <c r="H105" s="106"/>
      <c r="I105" s="123" t="s">
        <v>278</v>
      </c>
    </row>
    <row r="106" spans="1:9" ht="42" customHeight="1">
      <c r="A106" s="59" t="s">
        <v>190</v>
      </c>
      <c r="B106" s="60" t="s">
        <v>187</v>
      </c>
      <c r="C106" s="61">
        <v>105600</v>
      </c>
      <c r="D106" s="61">
        <v>0</v>
      </c>
      <c r="E106" s="72">
        <f>D106/C106*100</f>
        <v>0</v>
      </c>
      <c r="F106" s="63"/>
      <c r="G106" s="106"/>
      <c r="H106" s="106"/>
      <c r="I106" s="126" t="s">
        <v>279</v>
      </c>
    </row>
    <row r="107" spans="1:9" ht="12.75">
      <c r="A107" s="59"/>
      <c r="B107" s="60"/>
      <c r="C107" s="7"/>
      <c r="D107" s="7"/>
      <c r="E107" s="6"/>
      <c r="F107" s="9"/>
      <c r="G107" s="111"/>
      <c r="H107" s="111"/>
      <c r="I107" s="108"/>
    </row>
    <row r="108" spans="1:9" ht="12.75">
      <c r="A108" s="84" t="s">
        <v>11</v>
      </c>
      <c r="B108" s="70" t="s">
        <v>13</v>
      </c>
      <c r="C108" s="61"/>
      <c r="D108" s="61"/>
      <c r="E108" s="72"/>
      <c r="F108" s="63"/>
      <c r="G108" s="106"/>
      <c r="H108" s="106"/>
      <c r="I108" s="108"/>
    </row>
    <row r="109" spans="1:9" ht="26.25">
      <c r="A109" s="59" t="s">
        <v>97</v>
      </c>
      <c r="B109" s="94" t="s">
        <v>96</v>
      </c>
      <c r="C109" s="61">
        <v>0</v>
      </c>
      <c r="D109" s="61">
        <v>0</v>
      </c>
      <c r="E109" s="72"/>
      <c r="F109" s="63"/>
      <c r="G109" s="106"/>
      <c r="H109" s="106"/>
      <c r="I109" s="107" t="s">
        <v>280</v>
      </c>
    </row>
    <row r="110" spans="1:9" ht="26.25">
      <c r="A110" s="59" t="s">
        <v>98</v>
      </c>
      <c r="B110" s="94" t="s">
        <v>99</v>
      </c>
      <c r="C110" s="61">
        <v>0</v>
      </c>
      <c r="D110" s="61">
        <v>0</v>
      </c>
      <c r="E110" s="72"/>
      <c r="F110" s="63"/>
      <c r="G110" s="106"/>
      <c r="H110" s="106"/>
      <c r="I110" s="107" t="s">
        <v>280</v>
      </c>
    </row>
    <row r="111" spans="1:9" ht="26.25">
      <c r="A111" s="59" t="s">
        <v>100</v>
      </c>
      <c r="B111" s="94" t="s">
        <v>101</v>
      </c>
      <c r="C111" s="61">
        <v>0</v>
      </c>
      <c r="D111" s="61">
        <v>0</v>
      </c>
      <c r="E111" s="72"/>
      <c r="F111" s="63"/>
      <c r="G111" s="106"/>
      <c r="H111" s="106"/>
      <c r="I111" s="107" t="s">
        <v>280</v>
      </c>
    </row>
    <row r="112" spans="1:9" ht="26.25">
      <c r="A112" s="59" t="s">
        <v>102</v>
      </c>
      <c r="B112" s="94" t="s">
        <v>103</v>
      </c>
      <c r="C112" s="61">
        <v>0</v>
      </c>
      <c r="D112" s="61">
        <v>0</v>
      </c>
      <c r="E112" s="72"/>
      <c r="F112" s="63"/>
      <c r="G112" s="106"/>
      <c r="H112" s="106"/>
      <c r="I112" s="107" t="s">
        <v>280</v>
      </c>
    </row>
    <row r="113" spans="1:9" ht="26.25">
      <c r="A113" s="59" t="s">
        <v>104</v>
      </c>
      <c r="B113" s="94" t="s">
        <v>105</v>
      </c>
      <c r="C113" s="61">
        <v>0</v>
      </c>
      <c r="D113" s="61">
        <v>30900</v>
      </c>
      <c r="E113" s="72"/>
      <c r="F113" s="63"/>
      <c r="G113" s="106"/>
      <c r="H113" s="106"/>
      <c r="I113" s="107" t="s">
        <v>280</v>
      </c>
    </row>
    <row r="114" spans="1:9" ht="26.25">
      <c r="A114" s="59" t="s">
        <v>106</v>
      </c>
      <c r="B114" s="94" t="s">
        <v>107</v>
      </c>
      <c r="C114" s="61">
        <v>-64810</v>
      </c>
      <c r="D114" s="61">
        <v>31500</v>
      </c>
      <c r="E114" s="72"/>
      <c r="F114" s="63"/>
      <c r="G114" s="106"/>
      <c r="H114" s="106"/>
      <c r="I114" s="107" t="s">
        <v>280</v>
      </c>
    </row>
    <row r="115" spans="1:9" ht="12.75">
      <c r="A115" s="59" t="s">
        <v>191</v>
      </c>
      <c r="B115" s="94" t="s">
        <v>192</v>
      </c>
      <c r="C115" s="61">
        <v>-249630</v>
      </c>
      <c r="D115" s="61">
        <v>-175726</v>
      </c>
      <c r="E115" s="6"/>
      <c r="F115" s="9"/>
      <c r="G115" s="111"/>
      <c r="H115" s="111"/>
      <c r="I115" s="108" t="s">
        <v>280</v>
      </c>
    </row>
    <row r="116" spans="1:9" ht="12.75">
      <c r="A116" s="59" t="s">
        <v>253</v>
      </c>
      <c r="B116" s="94" t="s">
        <v>264</v>
      </c>
      <c r="C116" s="61"/>
      <c r="D116" s="61">
        <v>579419</v>
      </c>
      <c r="E116" s="6"/>
      <c r="F116" s="9"/>
      <c r="G116" s="111"/>
      <c r="H116" s="111"/>
      <c r="I116" s="107" t="s">
        <v>280</v>
      </c>
    </row>
    <row r="117" spans="1:9" ht="12.75">
      <c r="A117" s="59" t="s">
        <v>254</v>
      </c>
      <c r="B117" s="94" t="s">
        <v>255</v>
      </c>
      <c r="C117" s="61"/>
      <c r="D117" s="61">
        <v>996865</v>
      </c>
      <c r="E117" s="6"/>
      <c r="F117" s="9"/>
      <c r="G117" s="111"/>
      <c r="H117" s="111"/>
      <c r="I117" s="108" t="s">
        <v>280</v>
      </c>
    </row>
    <row r="118" spans="1:9" ht="26.25">
      <c r="A118" s="59" t="s">
        <v>256</v>
      </c>
      <c r="B118" s="94" t="s">
        <v>257</v>
      </c>
      <c r="C118" s="61"/>
      <c r="D118" s="61">
        <v>581402</v>
      </c>
      <c r="E118" s="6"/>
      <c r="F118" s="9"/>
      <c r="G118" s="111"/>
      <c r="H118" s="111"/>
      <c r="I118" s="107" t="s">
        <v>280</v>
      </c>
    </row>
    <row r="119" spans="1:9" ht="12.75">
      <c r="A119" s="59" t="s">
        <v>258</v>
      </c>
      <c r="B119" s="94" t="s">
        <v>259</v>
      </c>
      <c r="C119" s="61"/>
      <c r="D119" s="61">
        <v>663000</v>
      </c>
      <c r="E119" s="6"/>
      <c r="F119" s="9"/>
      <c r="G119" s="111"/>
      <c r="H119" s="111"/>
      <c r="I119" s="108" t="s">
        <v>280</v>
      </c>
    </row>
    <row r="120" spans="1:9" ht="12.75">
      <c r="A120" s="59" t="s">
        <v>260</v>
      </c>
      <c r="B120" s="94" t="s">
        <v>261</v>
      </c>
      <c r="C120" s="61"/>
      <c r="D120" s="61">
        <v>68900</v>
      </c>
      <c r="E120" s="6"/>
      <c r="F120" s="9"/>
      <c r="G120" s="111"/>
      <c r="H120" s="111"/>
      <c r="I120" s="108" t="s">
        <v>280</v>
      </c>
    </row>
    <row r="121" spans="1:9" ht="12.75">
      <c r="A121" s="59" t="s">
        <v>262</v>
      </c>
      <c r="B121" s="94" t="s">
        <v>263</v>
      </c>
      <c r="C121" s="61"/>
      <c r="D121" s="61">
        <v>312000</v>
      </c>
      <c r="E121" s="6"/>
      <c r="F121" s="9"/>
      <c r="G121" s="111"/>
      <c r="H121" s="111"/>
      <c r="I121" s="108" t="s">
        <v>280</v>
      </c>
    </row>
    <row r="122" spans="1:9" ht="12.75">
      <c r="A122" s="6"/>
      <c r="B122" s="5"/>
      <c r="C122" s="61"/>
      <c r="D122" s="61"/>
      <c r="E122" s="6"/>
      <c r="F122" s="9"/>
      <c r="G122" s="111"/>
      <c r="H122" s="111"/>
      <c r="I122" s="108"/>
    </row>
    <row r="123" spans="1:9" ht="12.75">
      <c r="A123" s="137" t="s">
        <v>95</v>
      </c>
      <c r="B123" s="138"/>
      <c r="C123" s="141">
        <f>SUM(C92:C122)</f>
        <v>1099007</v>
      </c>
      <c r="D123" s="141">
        <f>SUM(D90:D122)</f>
        <v>3078800</v>
      </c>
      <c r="E123" s="143"/>
      <c r="F123" s="131"/>
      <c r="G123" s="117"/>
      <c r="H123" s="117"/>
      <c r="I123" s="117"/>
    </row>
    <row r="124" spans="1:9" ht="12.75">
      <c r="A124" s="139"/>
      <c r="B124" s="140"/>
      <c r="C124" s="148"/>
      <c r="D124" s="148"/>
      <c r="E124" s="144"/>
      <c r="F124" s="132"/>
      <c r="G124" s="133"/>
      <c r="H124" s="133"/>
      <c r="I124" s="133"/>
    </row>
    <row r="125" spans="6:9" ht="12.75">
      <c r="F125" s="3"/>
      <c r="G125" s="114"/>
      <c r="H125" s="114"/>
      <c r="I125" s="115"/>
    </row>
    <row r="126" ht="13.5" thickBot="1"/>
    <row r="127" spans="1:4" ht="12.75">
      <c r="A127" s="25" t="s">
        <v>51</v>
      </c>
      <c r="B127" s="26"/>
      <c r="C127" s="191">
        <f>(C79+C123)</f>
        <v>23315517</v>
      </c>
      <c r="D127" s="207">
        <f>(D79+D123)</f>
        <v>15742266</v>
      </c>
    </row>
    <row r="128" spans="1:4" ht="13.5" thickBot="1">
      <c r="A128" s="27" t="s">
        <v>50</v>
      </c>
      <c r="B128" s="28"/>
      <c r="C128" s="192"/>
      <c r="D128" s="208"/>
    </row>
  </sheetData>
  <sheetProtection/>
  <mergeCells count="12">
    <mergeCell ref="A5:B5"/>
    <mergeCell ref="E5:E6"/>
    <mergeCell ref="A79:B80"/>
    <mergeCell ref="C79:C80"/>
    <mergeCell ref="D79:D80"/>
    <mergeCell ref="E79:E80"/>
    <mergeCell ref="C127:C128"/>
    <mergeCell ref="D127:D128"/>
    <mergeCell ref="F79:F80"/>
    <mergeCell ref="G79:G80"/>
    <mergeCell ref="H79:H80"/>
    <mergeCell ref="I79:I80"/>
  </mergeCells>
  <printOptions/>
  <pageMargins left="0.15748031496062992" right="0.15748031496062992" top="0.3937007874015748" bottom="0.3937007874015748" header="0" footer="0"/>
  <pageSetup horizontalDpi="600" verticalDpi="600" orientation="landscape" paperSize="9" r:id="rId1"/>
  <headerFooter alignWithMargins="0">
    <oddFooter>&amp;LSag 15-5938 / Dok 104242-15&amp;C&amp;P</oddFooter>
  </headerFooter>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4">
      <selection activeCell="H11" sqref="H11"/>
    </sheetView>
  </sheetViews>
  <sheetFormatPr defaultColWidth="9.140625" defaultRowHeight="12.75"/>
  <cols>
    <col min="1" max="1" width="9.7109375" style="0" customWidth="1"/>
    <col min="2" max="2" width="33.28125" style="0" customWidth="1"/>
    <col min="3" max="3" width="9.7109375" style="0" customWidth="1"/>
    <col min="4" max="4" width="10.57421875" style="0" customWidth="1"/>
    <col min="5" max="5" width="8.7109375" style="0" customWidth="1"/>
    <col min="6" max="6" width="8.7109375" style="0" hidden="1" customWidth="1"/>
    <col min="7" max="7" width="7.421875" style="0" hidden="1" customWidth="1"/>
    <col min="8" max="8" width="37.7109375" style="0" customWidth="1"/>
    <col min="9" max="9" width="67.28125" style="0" customWidth="1"/>
  </cols>
  <sheetData>
    <row r="1" spans="1:8" ht="13.5">
      <c r="A1" s="167" t="s">
        <v>0</v>
      </c>
      <c r="B1" s="168"/>
      <c r="C1" s="168"/>
      <c r="D1" s="168"/>
      <c r="E1" s="168"/>
      <c r="F1" s="169"/>
      <c r="G1" s="169"/>
      <c r="H1" s="168"/>
    </row>
    <row r="2" spans="1:8" ht="12.75">
      <c r="A2" s="149"/>
      <c r="B2" s="149"/>
      <c r="C2" s="149"/>
      <c r="D2" s="149"/>
      <c r="E2" s="149"/>
      <c r="F2" s="151"/>
      <c r="G2" s="151"/>
      <c r="H2" s="149"/>
    </row>
    <row r="3" spans="1:8" ht="13.5">
      <c r="A3" s="167" t="s">
        <v>4</v>
      </c>
      <c r="B3" s="168"/>
      <c r="C3" s="168"/>
      <c r="D3" s="168"/>
      <c r="E3" s="168"/>
      <c r="F3" s="169"/>
      <c r="G3" s="169"/>
      <c r="H3" s="168"/>
    </row>
    <row r="4" spans="1:8" ht="12.75">
      <c r="A4" s="149"/>
      <c r="B4" s="149"/>
      <c r="C4" s="149"/>
      <c r="D4" s="149"/>
      <c r="E4" s="149"/>
      <c r="F4" s="151"/>
      <c r="G4" s="151"/>
      <c r="H4" s="149"/>
    </row>
    <row r="5" spans="1:8" ht="12.75">
      <c r="A5" s="225" t="s">
        <v>1</v>
      </c>
      <c r="B5" s="226"/>
      <c r="C5" s="159" t="s">
        <v>44</v>
      </c>
      <c r="D5" s="159" t="s">
        <v>5</v>
      </c>
      <c r="E5" s="227" t="s">
        <v>6</v>
      </c>
      <c r="F5" s="159" t="s">
        <v>5</v>
      </c>
      <c r="G5" s="159" t="s">
        <v>5</v>
      </c>
      <c r="H5" s="160" t="s">
        <v>9</v>
      </c>
    </row>
    <row r="6" spans="1:8" ht="12.75">
      <c r="A6" s="166" t="s">
        <v>3</v>
      </c>
      <c r="B6" s="177" t="s">
        <v>2</v>
      </c>
      <c r="C6" s="161" t="s">
        <v>117</v>
      </c>
      <c r="D6" s="161" t="s">
        <v>242</v>
      </c>
      <c r="E6" s="228"/>
      <c r="F6" s="161" t="s">
        <v>8</v>
      </c>
      <c r="G6" s="176" t="s">
        <v>16</v>
      </c>
      <c r="H6" s="162"/>
    </row>
    <row r="7" spans="1:8" ht="12.75">
      <c r="A7" s="178">
        <v>3</v>
      </c>
      <c r="B7" s="170" t="s">
        <v>194</v>
      </c>
      <c r="C7" s="171"/>
      <c r="D7" s="172"/>
      <c r="E7" s="171"/>
      <c r="F7" s="172"/>
      <c r="G7" s="173"/>
      <c r="H7" s="174"/>
    </row>
    <row r="8" spans="1:8" ht="12.75">
      <c r="A8" s="157"/>
      <c r="B8" s="150"/>
      <c r="C8" s="155"/>
      <c r="D8" s="155"/>
      <c r="E8" s="155"/>
      <c r="F8" s="158"/>
      <c r="G8" s="158"/>
      <c r="H8" s="190"/>
    </row>
    <row r="9" spans="1:8" ht="12.75">
      <c r="A9" s="164" t="s">
        <v>10</v>
      </c>
      <c r="B9" s="165" t="s">
        <v>12</v>
      </c>
      <c r="C9" s="155"/>
      <c r="D9" s="155"/>
      <c r="E9" s="155"/>
      <c r="F9" s="158"/>
      <c r="G9" s="158"/>
      <c r="H9" s="190"/>
    </row>
    <row r="10" spans="1:8" ht="12.75">
      <c r="A10" s="155"/>
      <c r="B10" s="152"/>
      <c r="C10" s="155"/>
      <c r="D10" s="155"/>
      <c r="E10" s="155"/>
      <c r="F10" s="158"/>
      <c r="G10" s="158"/>
      <c r="H10" s="190"/>
    </row>
    <row r="11" spans="1:8" ht="12.75">
      <c r="A11" s="155" t="s">
        <v>17</v>
      </c>
      <c r="B11" s="152" t="s">
        <v>18</v>
      </c>
      <c r="C11" s="155">
        <v>0</v>
      </c>
      <c r="D11" s="156">
        <v>0</v>
      </c>
      <c r="E11" s="155"/>
      <c r="F11" s="158"/>
      <c r="G11" s="158"/>
      <c r="H11" s="190"/>
    </row>
    <row r="12" spans="1:8" ht="12.75">
      <c r="A12" s="155"/>
      <c r="B12" s="152"/>
      <c r="C12" s="155"/>
      <c r="D12" s="155"/>
      <c r="E12" s="155"/>
      <c r="F12" s="158"/>
      <c r="G12" s="158"/>
      <c r="H12" s="190"/>
    </row>
    <row r="13" spans="1:8" ht="12.75">
      <c r="A13" s="155" t="s">
        <v>195</v>
      </c>
      <c r="B13" s="152" t="s">
        <v>196</v>
      </c>
      <c r="C13" s="155"/>
      <c r="D13" s="155"/>
      <c r="E13" s="155"/>
      <c r="F13" s="158"/>
      <c r="G13" s="158"/>
      <c r="H13" s="190"/>
    </row>
    <row r="14" spans="1:8" ht="12.75">
      <c r="A14" s="175" t="s">
        <v>197</v>
      </c>
      <c r="B14" s="153" t="s">
        <v>198</v>
      </c>
      <c r="C14" s="156">
        <v>11970240</v>
      </c>
      <c r="D14" s="156">
        <v>8643817</v>
      </c>
      <c r="E14" s="155"/>
      <c r="F14" s="158"/>
      <c r="G14" s="158"/>
      <c r="H14" s="190" t="s">
        <v>226</v>
      </c>
    </row>
    <row r="15" spans="1:8" ht="12.75">
      <c r="A15" s="175" t="s">
        <v>199</v>
      </c>
      <c r="B15" s="153" t="s">
        <v>200</v>
      </c>
      <c r="C15" s="156">
        <v>0</v>
      </c>
      <c r="D15" s="156">
        <v>0</v>
      </c>
      <c r="E15" s="155"/>
      <c r="F15" s="158"/>
      <c r="G15" s="158"/>
      <c r="H15" s="190" t="s">
        <v>227</v>
      </c>
    </row>
    <row r="16" spans="1:8" ht="12.75">
      <c r="A16" s="175" t="s">
        <v>201</v>
      </c>
      <c r="B16" s="153" t="s">
        <v>202</v>
      </c>
      <c r="C16" s="156">
        <v>38760</v>
      </c>
      <c r="D16" s="156">
        <v>77101</v>
      </c>
      <c r="E16" s="155"/>
      <c r="F16" s="158"/>
      <c r="G16" s="158"/>
      <c r="H16" s="190"/>
    </row>
    <row r="17" spans="1:8" ht="12.75">
      <c r="A17" s="175"/>
      <c r="B17" s="153"/>
      <c r="C17" s="155"/>
      <c r="D17" s="156"/>
      <c r="E17" s="155"/>
      <c r="F17" s="158"/>
      <c r="G17" s="158"/>
      <c r="H17" s="190"/>
    </row>
    <row r="18" spans="1:8" ht="12.75">
      <c r="A18" s="155" t="s">
        <v>203</v>
      </c>
      <c r="B18" s="152" t="s">
        <v>204</v>
      </c>
      <c r="C18" s="155"/>
      <c r="D18" s="156"/>
      <c r="E18" s="155"/>
      <c r="F18" s="158"/>
      <c r="G18" s="158"/>
      <c r="H18" s="190"/>
    </row>
    <row r="19" spans="1:8" ht="12.75">
      <c r="A19" s="163"/>
      <c r="B19" s="153" t="s">
        <v>205</v>
      </c>
      <c r="C19" s="156">
        <v>5550</v>
      </c>
      <c r="D19" s="156">
        <v>44734</v>
      </c>
      <c r="E19" s="155"/>
      <c r="F19" s="158"/>
      <c r="G19" s="158"/>
      <c r="H19" s="190"/>
    </row>
    <row r="20" spans="1:8" ht="12.75">
      <c r="A20" s="155"/>
      <c r="B20" s="152"/>
      <c r="C20" s="155"/>
      <c r="D20" s="156"/>
      <c r="E20" s="155"/>
      <c r="F20" s="158"/>
      <c r="G20" s="158"/>
      <c r="H20" s="190"/>
    </row>
    <row r="21" spans="1:8" ht="12.75">
      <c r="A21" s="155" t="s">
        <v>206</v>
      </c>
      <c r="B21" s="152" t="s">
        <v>207</v>
      </c>
      <c r="C21" s="155"/>
      <c r="D21" s="156"/>
      <c r="E21" s="155"/>
      <c r="F21" s="158"/>
      <c r="G21" s="158"/>
      <c r="H21" s="190"/>
    </row>
    <row r="22" spans="1:8" ht="12.75">
      <c r="A22" s="163"/>
      <c r="B22" s="153" t="s">
        <v>208</v>
      </c>
      <c r="C22" s="156">
        <v>59550</v>
      </c>
      <c r="D22" s="156">
        <v>55429</v>
      </c>
      <c r="E22" s="155"/>
      <c r="F22" s="158"/>
      <c r="G22" s="158"/>
      <c r="H22" s="190"/>
    </row>
    <row r="23" spans="1:8" ht="12.75">
      <c r="A23" s="163"/>
      <c r="B23" s="153"/>
      <c r="C23" s="156"/>
      <c r="D23" s="156"/>
      <c r="E23" s="155"/>
      <c r="F23" s="158"/>
      <c r="G23" s="158"/>
      <c r="H23" s="190"/>
    </row>
    <row r="24" spans="1:8" ht="12.75">
      <c r="A24" s="155" t="s">
        <v>209</v>
      </c>
      <c r="B24" s="180" t="s">
        <v>210</v>
      </c>
      <c r="C24" s="156">
        <v>181140</v>
      </c>
      <c r="D24" s="156">
        <v>98871</v>
      </c>
      <c r="E24" s="155"/>
      <c r="F24" s="158"/>
      <c r="G24" s="158"/>
      <c r="H24" s="190"/>
    </row>
    <row r="25" spans="1:8" ht="12.75">
      <c r="A25" s="155"/>
      <c r="B25" s="180"/>
      <c r="C25" s="156"/>
      <c r="D25" s="156"/>
      <c r="E25" s="155"/>
      <c r="F25" s="158"/>
      <c r="G25" s="158"/>
      <c r="H25" s="190"/>
    </row>
    <row r="26" spans="1:8" ht="12.75">
      <c r="A26" s="163"/>
      <c r="B26" s="152"/>
      <c r="C26" s="156"/>
      <c r="D26" s="156"/>
      <c r="E26" s="155"/>
      <c r="F26" s="158"/>
      <c r="G26" s="158"/>
      <c r="H26" s="190"/>
    </row>
    <row r="27" spans="1:8" ht="12.75">
      <c r="A27" s="155" t="s">
        <v>211</v>
      </c>
      <c r="B27" s="152" t="s">
        <v>212</v>
      </c>
      <c r="C27" s="156"/>
      <c r="D27" s="156"/>
      <c r="E27" s="155"/>
      <c r="F27" s="158"/>
      <c r="G27" s="158"/>
      <c r="H27" s="190"/>
    </row>
    <row r="28" spans="1:8" ht="12.75">
      <c r="A28" s="155">
        <v>11</v>
      </c>
      <c r="B28" s="153" t="s">
        <v>228</v>
      </c>
      <c r="C28" s="156">
        <v>72810</v>
      </c>
      <c r="D28" s="156">
        <v>40448</v>
      </c>
      <c r="E28" s="155"/>
      <c r="F28" s="158"/>
      <c r="G28" s="158"/>
      <c r="H28" s="190"/>
    </row>
    <row r="29" spans="1:8" ht="12.75">
      <c r="A29" s="155">
        <v>14</v>
      </c>
      <c r="B29" s="179" t="s">
        <v>213</v>
      </c>
      <c r="C29" s="156">
        <v>3543270</v>
      </c>
      <c r="D29" s="156">
        <v>2615553</v>
      </c>
      <c r="E29" s="155"/>
      <c r="F29" s="158"/>
      <c r="G29" s="158"/>
      <c r="H29" s="190"/>
    </row>
    <row r="30" spans="1:8" ht="12.75">
      <c r="A30" s="155">
        <v>17</v>
      </c>
      <c r="B30" s="179" t="s">
        <v>229</v>
      </c>
      <c r="C30" s="156">
        <v>85360</v>
      </c>
      <c r="D30" s="156">
        <v>48594</v>
      </c>
      <c r="E30" s="155"/>
      <c r="F30" s="158"/>
      <c r="G30" s="158"/>
      <c r="H30" s="190"/>
    </row>
    <row r="31" spans="1:8" ht="12.75">
      <c r="A31" s="155" t="s">
        <v>214</v>
      </c>
      <c r="B31" s="181" t="s">
        <v>215</v>
      </c>
      <c r="C31" s="155"/>
      <c r="D31" s="156"/>
      <c r="E31" s="155"/>
      <c r="F31" s="158"/>
      <c r="G31" s="158"/>
      <c r="H31" s="190"/>
    </row>
    <row r="32" spans="1:8" ht="12.75">
      <c r="A32" s="155">
        <v>21</v>
      </c>
      <c r="B32" s="154" t="s">
        <v>216</v>
      </c>
      <c r="C32" s="156">
        <v>0</v>
      </c>
      <c r="D32" s="156">
        <v>0</v>
      </c>
      <c r="E32" s="155"/>
      <c r="F32" s="158"/>
      <c r="G32" s="158"/>
      <c r="H32" s="190"/>
    </row>
    <row r="33" spans="1:8" ht="12" customHeight="1">
      <c r="A33" s="229" t="s">
        <v>23</v>
      </c>
      <c r="B33" s="230"/>
      <c r="C33" s="233">
        <f>SUM(C11:C32)</f>
        <v>15956680</v>
      </c>
      <c r="D33" s="233">
        <f>SUM(D11:D32)</f>
        <v>11624547</v>
      </c>
      <c r="E33" s="221"/>
      <c r="F33" s="221"/>
      <c r="G33" s="221"/>
      <c r="H33" s="223"/>
    </row>
    <row r="34" spans="1:8" ht="12" customHeight="1">
      <c r="A34" s="231"/>
      <c r="B34" s="232"/>
      <c r="C34" s="234"/>
      <c r="D34" s="234"/>
      <c r="E34" s="222"/>
      <c r="F34" s="222"/>
      <c r="G34" s="222"/>
      <c r="H34" s="224"/>
    </row>
  </sheetData>
  <sheetProtection/>
  <mergeCells count="9">
    <mergeCell ref="F33:F34"/>
    <mergeCell ref="G33:G34"/>
    <mergeCell ref="H33:H34"/>
    <mergeCell ref="A5:B5"/>
    <mergeCell ref="E5:E6"/>
    <mergeCell ref="A33:B34"/>
    <mergeCell ref="C33:C34"/>
    <mergeCell ref="D33:D34"/>
    <mergeCell ref="E33:E34"/>
  </mergeCells>
  <printOptions/>
  <pageMargins left="0.15748031496062992" right="0.15748031496062992" top="0.3937007874015748" bottom="0.3937007874015748" header="0" footer="0"/>
  <pageSetup horizontalDpi="600" verticalDpi="600" orientation="landscape" paperSize="9" r:id="rId1"/>
  <headerFooter alignWithMargins="0">
    <oddFooter>&amp;LSag 15-5938 / Dok 104242-15&amp;C&amp;P</oddFooter>
  </headerFooter>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H24" sqref="H24"/>
    </sheetView>
  </sheetViews>
  <sheetFormatPr defaultColWidth="9.140625" defaultRowHeight="12.75"/>
  <cols>
    <col min="1" max="1" width="10.28125" style="0" customWidth="1"/>
    <col min="2" max="2" width="35.28125" style="0" customWidth="1"/>
    <col min="3" max="4" width="9.421875" style="0" customWidth="1"/>
    <col min="5" max="5" width="7.28125" style="0" customWidth="1"/>
    <col min="6" max="6" width="9.28125" style="0" hidden="1" customWidth="1"/>
    <col min="7" max="7" width="0" style="0" hidden="1" customWidth="1"/>
    <col min="8" max="8" width="46.421875" style="0" customWidth="1"/>
    <col min="9" max="9" width="67.28125" style="0" customWidth="1"/>
  </cols>
  <sheetData>
    <row r="1" spans="1:8" ht="13.5">
      <c r="A1" s="167" t="s">
        <v>0</v>
      </c>
      <c r="B1" s="168"/>
      <c r="C1" s="168"/>
      <c r="D1" s="168"/>
      <c r="E1" s="168"/>
      <c r="F1" s="169"/>
      <c r="G1" s="169"/>
      <c r="H1" s="168"/>
    </row>
    <row r="2" spans="1:8" ht="12.75">
      <c r="A2" s="149"/>
      <c r="B2" s="149"/>
      <c r="C2" s="149"/>
      <c r="D2" s="149"/>
      <c r="E2" s="149"/>
      <c r="F2" s="151"/>
      <c r="G2" s="151"/>
      <c r="H2" s="149"/>
    </row>
    <row r="3" spans="1:8" ht="13.5">
      <c r="A3" s="167" t="s">
        <v>4</v>
      </c>
      <c r="B3" s="168"/>
      <c r="C3" s="168"/>
      <c r="D3" s="168"/>
      <c r="E3" s="168"/>
      <c r="F3" s="169"/>
      <c r="G3" s="169"/>
      <c r="H3" s="168"/>
    </row>
    <row r="4" spans="1:8" ht="12.75">
      <c r="A4" s="149"/>
      <c r="B4" s="149"/>
      <c r="C4" s="149"/>
      <c r="D4" s="149"/>
      <c r="E4" s="149"/>
      <c r="F4" s="151"/>
      <c r="G4" s="151"/>
      <c r="H4" s="149"/>
    </row>
    <row r="5" spans="1:8" ht="12.75">
      <c r="A5" s="225" t="s">
        <v>1</v>
      </c>
      <c r="B5" s="226"/>
      <c r="C5" s="159" t="s">
        <v>44</v>
      </c>
      <c r="D5" s="159" t="s">
        <v>5</v>
      </c>
      <c r="E5" s="227" t="s">
        <v>6</v>
      </c>
      <c r="F5" s="159" t="s">
        <v>5</v>
      </c>
      <c r="G5" s="159" t="s">
        <v>5</v>
      </c>
      <c r="H5" s="160" t="s">
        <v>9</v>
      </c>
    </row>
    <row r="6" spans="1:8" ht="12.75">
      <c r="A6" s="166" t="s">
        <v>3</v>
      </c>
      <c r="B6" s="177" t="s">
        <v>2</v>
      </c>
      <c r="C6" s="161" t="s">
        <v>117</v>
      </c>
      <c r="D6" s="161" t="s">
        <v>242</v>
      </c>
      <c r="E6" s="228"/>
      <c r="F6" s="161" t="s">
        <v>8</v>
      </c>
      <c r="G6" s="176" t="s">
        <v>16</v>
      </c>
      <c r="H6" s="162"/>
    </row>
    <row r="7" spans="1:8" ht="12.75">
      <c r="A7" s="178">
        <v>4</v>
      </c>
      <c r="B7" s="170" t="s">
        <v>217</v>
      </c>
      <c r="C7" s="171"/>
      <c r="D7" s="172"/>
      <c r="E7" s="171"/>
      <c r="F7" s="172"/>
      <c r="G7" s="173"/>
      <c r="H7" s="174"/>
    </row>
    <row r="8" spans="1:8" ht="12.75">
      <c r="A8" s="157"/>
      <c r="B8" s="150"/>
      <c r="C8" s="155"/>
      <c r="D8" s="155"/>
      <c r="E8" s="155"/>
      <c r="F8" s="158"/>
      <c r="G8" s="158"/>
      <c r="H8" s="190"/>
    </row>
    <row r="9" spans="1:8" ht="12.75">
      <c r="A9" s="164" t="s">
        <v>10</v>
      </c>
      <c r="B9" s="165" t="s">
        <v>12</v>
      </c>
      <c r="C9" s="155"/>
      <c r="D9" s="155"/>
      <c r="E9" s="155"/>
      <c r="F9" s="158"/>
      <c r="G9" s="158"/>
      <c r="H9" s="190"/>
    </row>
    <row r="10" spans="1:8" ht="12.75">
      <c r="A10" s="155"/>
      <c r="B10" s="152"/>
      <c r="C10" s="156"/>
      <c r="D10" s="156"/>
      <c r="E10" s="155"/>
      <c r="F10" s="158"/>
      <c r="G10" s="158"/>
      <c r="H10" s="190"/>
    </row>
    <row r="11" spans="1:8" ht="12.75">
      <c r="A11" s="163"/>
      <c r="B11" s="152" t="s">
        <v>30</v>
      </c>
      <c r="C11" s="156">
        <v>233834</v>
      </c>
      <c r="D11" s="156">
        <v>99288</v>
      </c>
      <c r="E11" s="155"/>
      <c r="F11" s="158"/>
      <c r="G11" s="158"/>
      <c r="H11" s="190" t="s">
        <v>218</v>
      </c>
    </row>
    <row r="12" spans="1:8" ht="12.75">
      <c r="A12" s="163"/>
      <c r="B12" s="152" t="s">
        <v>219</v>
      </c>
      <c r="C12" s="156">
        <v>0</v>
      </c>
      <c r="D12" s="156">
        <v>6690</v>
      </c>
      <c r="E12" s="155"/>
      <c r="F12" s="158"/>
      <c r="G12" s="158"/>
      <c r="H12" s="190" t="s">
        <v>218</v>
      </c>
    </row>
    <row r="13" spans="1:8" ht="12.75">
      <c r="A13" s="163"/>
      <c r="B13" s="152" t="s">
        <v>220</v>
      </c>
      <c r="C13" s="156">
        <v>0</v>
      </c>
      <c r="D13" s="156">
        <v>22042</v>
      </c>
      <c r="E13" s="155"/>
      <c r="F13" s="158"/>
      <c r="G13" s="158"/>
      <c r="H13" s="190" t="s">
        <v>218</v>
      </c>
    </row>
    <row r="14" spans="1:8" ht="12.75">
      <c r="A14" s="163"/>
      <c r="B14" s="152" t="s">
        <v>221</v>
      </c>
      <c r="C14" s="156">
        <v>714630</v>
      </c>
      <c r="D14" s="156">
        <v>365369</v>
      </c>
      <c r="E14" s="155"/>
      <c r="F14" s="158"/>
      <c r="G14" s="158"/>
      <c r="H14" s="190" t="s">
        <v>218</v>
      </c>
    </row>
    <row r="15" spans="1:8" ht="12.75">
      <c r="A15" s="155"/>
      <c r="B15" s="182" t="s">
        <v>265</v>
      </c>
      <c r="C15" s="156">
        <v>24230</v>
      </c>
      <c r="D15" s="156">
        <v>17567</v>
      </c>
      <c r="E15" s="155"/>
      <c r="F15" s="158"/>
      <c r="G15" s="158"/>
      <c r="H15" s="190" t="s">
        <v>218</v>
      </c>
    </row>
    <row r="16" spans="1:8" ht="12" customHeight="1">
      <c r="A16" s="229" t="s">
        <v>23</v>
      </c>
      <c r="B16" s="230"/>
      <c r="C16" s="233">
        <f>SUM(C11:C15)</f>
        <v>972694</v>
      </c>
      <c r="D16" s="233">
        <f>SUM(D11:D15)</f>
        <v>510956</v>
      </c>
      <c r="E16" s="221"/>
      <c r="F16" s="221"/>
      <c r="G16" s="221"/>
      <c r="H16" s="223"/>
    </row>
    <row r="17" spans="1:8" ht="12" customHeight="1">
      <c r="A17" s="231"/>
      <c r="B17" s="232"/>
      <c r="C17" s="235"/>
      <c r="D17" s="235"/>
      <c r="E17" s="222"/>
      <c r="F17" s="222"/>
      <c r="G17" s="222"/>
      <c r="H17" s="224"/>
    </row>
  </sheetData>
  <sheetProtection/>
  <mergeCells count="9">
    <mergeCell ref="F16:F17"/>
    <mergeCell ref="G16:G17"/>
    <mergeCell ref="H16:H17"/>
    <mergeCell ref="A5:B5"/>
    <mergeCell ref="E5:E6"/>
    <mergeCell ref="A16:B17"/>
    <mergeCell ref="C16:C17"/>
    <mergeCell ref="D16:D17"/>
    <mergeCell ref="E16:E17"/>
  </mergeCells>
  <printOptions/>
  <pageMargins left="0.15748031496062992" right="0.15748031496062992" top="0.3937007874015748" bottom="0.3937007874015748" header="0" footer="0"/>
  <pageSetup horizontalDpi="600" verticalDpi="600" orientation="landscape" paperSize="9" r:id="rId1"/>
  <headerFooter alignWithMargins="0">
    <oddFooter>&amp;LSag 15-5938 / Dok 104242-15&amp;C&amp;P</oddFooter>
  </headerFooter>
</worksheet>
</file>

<file path=xl/worksheets/sheet6.xml><?xml version="1.0" encoding="utf-8"?>
<worksheet xmlns="http://schemas.openxmlformats.org/spreadsheetml/2006/main" xmlns:r="http://schemas.openxmlformats.org/officeDocument/2006/relationships">
  <dimension ref="A1:H17"/>
  <sheetViews>
    <sheetView zoomScalePageLayoutView="0" workbookViewId="0" topLeftCell="A1">
      <selection activeCell="E21" sqref="E21"/>
    </sheetView>
  </sheetViews>
  <sheetFormatPr defaultColWidth="9.140625" defaultRowHeight="12.75"/>
  <cols>
    <col min="2" max="2" width="33.28125" style="0" customWidth="1"/>
    <col min="3" max="3" width="9.7109375" style="0" customWidth="1"/>
    <col min="4" max="4" width="10.57421875" style="0" customWidth="1"/>
    <col min="6" max="6" width="9.28125" style="0" hidden="1" customWidth="1"/>
    <col min="7" max="7" width="0" style="0" hidden="1" customWidth="1"/>
    <col min="8" max="8" width="36.7109375" style="0" customWidth="1"/>
    <col min="9" max="9" width="67.28125" style="0" customWidth="1"/>
  </cols>
  <sheetData>
    <row r="1" spans="1:8" ht="13.5">
      <c r="A1" s="167" t="s">
        <v>222</v>
      </c>
      <c r="B1" s="168"/>
      <c r="C1" s="168"/>
      <c r="D1" s="168"/>
      <c r="E1" s="168"/>
      <c r="F1" s="169"/>
      <c r="G1" s="169"/>
      <c r="H1" s="168"/>
    </row>
    <row r="2" spans="1:8" ht="12.75">
      <c r="A2" s="149"/>
      <c r="B2" s="149"/>
      <c r="C2" s="149"/>
      <c r="D2" s="149"/>
      <c r="E2" s="149"/>
      <c r="F2" s="151"/>
      <c r="G2" s="151"/>
      <c r="H2" s="149"/>
    </row>
    <row r="3" spans="1:8" ht="13.5">
      <c r="A3" s="167" t="s">
        <v>223</v>
      </c>
      <c r="B3" s="168"/>
      <c r="C3" s="168"/>
      <c r="D3" s="168"/>
      <c r="E3" s="168"/>
      <c r="F3" s="169"/>
      <c r="G3" s="169"/>
      <c r="H3" s="168"/>
    </row>
    <row r="4" spans="1:8" ht="12.75">
      <c r="A4" s="149"/>
      <c r="B4" s="149"/>
      <c r="C4" s="149"/>
      <c r="D4" s="149"/>
      <c r="E4" s="149"/>
      <c r="F4" s="151"/>
      <c r="G4" s="151"/>
      <c r="H4" s="149"/>
    </row>
    <row r="5" spans="1:8" ht="12.75">
      <c r="A5" s="225" t="s">
        <v>1</v>
      </c>
      <c r="B5" s="226"/>
      <c r="C5" s="159" t="s">
        <v>44</v>
      </c>
      <c r="D5" s="159" t="s">
        <v>5</v>
      </c>
      <c r="E5" s="227" t="s">
        <v>6</v>
      </c>
      <c r="F5" s="159" t="s">
        <v>5</v>
      </c>
      <c r="G5" s="159" t="s">
        <v>5</v>
      </c>
      <c r="H5" s="160" t="s">
        <v>9</v>
      </c>
    </row>
    <row r="6" spans="1:8" ht="12.75">
      <c r="A6" s="166" t="s">
        <v>3</v>
      </c>
      <c r="B6" s="177" t="s">
        <v>2</v>
      </c>
      <c r="C6" s="161" t="s">
        <v>117</v>
      </c>
      <c r="D6" s="183" t="s">
        <v>242</v>
      </c>
      <c r="E6" s="228"/>
      <c r="F6" s="183" t="s">
        <v>8</v>
      </c>
      <c r="G6" s="184" t="s">
        <v>16</v>
      </c>
      <c r="H6" s="162"/>
    </row>
    <row r="7" spans="1:8" ht="12.75">
      <c r="A7" s="178">
        <v>5</v>
      </c>
      <c r="B7" s="170" t="s">
        <v>224</v>
      </c>
      <c r="C7" s="171"/>
      <c r="D7" s="172"/>
      <c r="E7" s="171"/>
      <c r="F7" s="172"/>
      <c r="G7" s="173"/>
      <c r="H7" s="174"/>
    </row>
    <row r="8" spans="1:8" ht="12.75">
      <c r="A8" s="157"/>
      <c r="B8" s="150"/>
      <c r="C8" s="155"/>
      <c r="D8" s="155"/>
      <c r="E8" s="155"/>
      <c r="F8" s="158"/>
      <c r="G8" s="158"/>
      <c r="H8" s="155"/>
    </row>
    <row r="9" spans="1:8" ht="12.75">
      <c r="A9" s="164" t="s">
        <v>10</v>
      </c>
      <c r="B9" s="165" t="s">
        <v>12</v>
      </c>
      <c r="C9" s="156"/>
      <c r="D9" s="156"/>
      <c r="E9" s="155"/>
      <c r="F9" s="158"/>
      <c r="G9" s="158"/>
      <c r="H9" s="155"/>
    </row>
    <row r="10" spans="1:8" ht="12.75">
      <c r="A10" s="155"/>
      <c r="B10" s="152"/>
      <c r="C10" s="156"/>
      <c r="D10" s="156"/>
      <c r="E10" s="155"/>
      <c r="F10" s="158"/>
      <c r="G10" s="158"/>
      <c r="H10" s="155"/>
    </row>
    <row r="11" spans="1:8" ht="12.75">
      <c r="A11" s="155"/>
      <c r="B11" s="152"/>
      <c r="C11" s="156"/>
      <c r="D11" s="156"/>
      <c r="E11" s="155"/>
      <c r="F11" s="158"/>
      <c r="G11" s="158"/>
      <c r="H11" s="155"/>
    </row>
    <row r="12" spans="1:8" ht="12.75">
      <c r="A12" s="155"/>
      <c r="B12" s="152" t="s">
        <v>231</v>
      </c>
      <c r="C12" s="156">
        <v>5590</v>
      </c>
      <c r="D12" s="156">
        <v>4300</v>
      </c>
      <c r="E12" s="155"/>
      <c r="F12" s="158"/>
      <c r="G12" s="158"/>
      <c r="H12" s="155"/>
    </row>
    <row r="13" spans="1:8" ht="12.75">
      <c r="A13" s="155"/>
      <c r="B13" s="152" t="s">
        <v>230</v>
      </c>
      <c r="C13" s="156">
        <v>1062020</v>
      </c>
      <c r="D13" s="156">
        <v>586547</v>
      </c>
      <c r="E13" s="155"/>
      <c r="F13" s="158"/>
      <c r="G13" s="158"/>
      <c r="H13" s="155"/>
    </row>
    <row r="14" spans="1:8" ht="12.75">
      <c r="A14" s="155"/>
      <c r="B14" s="152" t="s">
        <v>232</v>
      </c>
      <c r="C14" s="156">
        <v>201840</v>
      </c>
      <c r="D14" s="156">
        <v>144202</v>
      </c>
      <c r="E14" s="155"/>
      <c r="F14" s="158"/>
      <c r="G14" s="158"/>
      <c r="H14" s="155"/>
    </row>
    <row r="15" spans="1:8" ht="12.75">
      <c r="A15" s="163"/>
      <c r="B15" s="152"/>
      <c r="C15" s="156"/>
      <c r="D15" s="156"/>
      <c r="E15" s="155"/>
      <c r="F15" s="158"/>
      <c r="G15" s="158"/>
      <c r="H15" s="155"/>
    </row>
    <row r="16" spans="1:8" ht="12.75">
      <c r="A16" s="155"/>
      <c r="B16" s="154"/>
      <c r="C16" s="156"/>
      <c r="D16" s="156"/>
      <c r="E16" s="155"/>
      <c r="F16" s="158"/>
      <c r="G16" s="158"/>
      <c r="H16" s="155"/>
    </row>
    <row r="17" spans="1:8" ht="12.75">
      <c r="A17" s="185" t="s">
        <v>225</v>
      </c>
      <c r="B17" s="186"/>
      <c r="C17" s="187">
        <f>SUM(C12:C15)</f>
        <v>1269450</v>
      </c>
      <c r="D17" s="187">
        <f>SUM(D12:D15)</f>
        <v>735049</v>
      </c>
      <c r="E17" s="188"/>
      <c r="F17" s="188"/>
      <c r="G17" s="188"/>
      <c r="H17" s="188"/>
    </row>
  </sheetData>
  <sheetProtection/>
  <mergeCells count="2">
    <mergeCell ref="A5:B5"/>
    <mergeCell ref="E5:E6"/>
  </mergeCells>
  <printOptions/>
  <pageMargins left="0.15748031496062992" right="0.15748031496062992" top="0.3937007874015748" bottom="0.3937007874015748" header="0" footer="0"/>
  <pageSetup horizontalDpi="600" verticalDpi="600" orientation="landscape" paperSize="9" r:id="rId1"/>
  <headerFooter alignWithMargins="0">
    <oddFooter>&amp;LSag 15-5938 / Dok 104242-15&amp;C&amp;P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UPT-17-09-2015 - Bilag 538.02 Budgetopfølgning pr 31082015 for virksomhed 502 - Teknik og Miljø - Be…</dc:title>
  <dc:subject>ØVRIGE</dc:subject>
  <dc:creator>ANMK</dc:creator>
  <cp:keywords/>
  <dc:description>Samlet skema til Budgetopfølgning pr. 31.08.2012 for virksomheden 502 - Teknik og Miljø</dc:description>
  <cp:lastModifiedBy>Benthe Jensen</cp:lastModifiedBy>
  <cp:lastPrinted>2015-09-10T12:27:47Z</cp:lastPrinted>
  <dcterms:created xsi:type="dcterms:W3CDTF">1996-11-12T13:28:11Z</dcterms:created>
  <dcterms:modified xsi:type="dcterms:W3CDTF">2015-09-10T13:06:45Z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Plan og Teknik</vt:lpwstr>
  </property>
  <property fmtid="{D5CDD505-2E9C-101B-9397-08002B2CF9AE}" pid="4" name="MeetingTit">
    <vt:lpwstr>17-09-2015</vt:lpwstr>
  </property>
  <property fmtid="{D5CDD505-2E9C-101B-9397-08002B2CF9AE}" pid="5" name="MeetingDateAndTi">
    <vt:lpwstr>17-09-2015 fra 13:00 - 16:00</vt:lpwstr>
  </property>
  <property fmtid="{D5CDD505-2E9C-101B-9397-08002B2CF9AE}" pid="6" name="AccessLevelNa">
    <vt:lpwstr>Åben</vt:lpwstr>
  </property>
  <property fmtid="{D5CDD505-2E9C-101B-9397-08002B2CF9AE}" pid="7" name="Fusion">
    <vt:lpwstr>1929597</vt:lpwstr>
  </property>
  <property fmtid="{D5CDD505-2E9C-101B-9397-08002B2CF9AE}" pid="8" name="SortOrd">
    <vt:lpwstr>2</vt:lpwstr>
  </property>
  <property fmtid="{D5CDD505-2E9C-101B-9397-08002B2CF9AE}" pid="9" name="MeetingEndDa">
    <vt:lpwstr>2015-09-17T16:00:00Z</vt:lpwstr>
  </property>
  <property fmtid="{D5CDD505-2E9C-101B-9397-08002B2CF9AE}" pid="10" name="AgendaAccessLevelNa">
    <vt:lpwstr>Åben</vt:lpwstr>
  </property>
  <property fmtid="{D5CDD505-2E9C-101B-9397-08002B2CF9AE}" pid="11" name="EnclosureFileNumb">
    <vt:lpwstr>104242/15</vt:lpwstr>
  </property>
  <property fmtid="{D5CDD505-2E9C-101B-9397-08002B2CF9AE}" pid="12" name="ContentType">
    <vt:lpwstr>0x0101003D7BFBD5F481E14985D820F2A1C38BC8</vt:lpwstr>
  </property>
  <property fmtid="{D5CDD505-2E9C-101B-9397-08002B2CF9AE}" pid="13" name="MeetingStartDa">
    <vt:lpwstr>2015-09-17T13:00:00Z</vt:lpwstr>
  </property>
  <property fmtid="{D5CDD505-2E9C-101B-9397-08002B2CF9AE}" pid="14" name="PWDescripti">
    <vt:lpwstr>DA-1202048   Kopi til: </vt:lpwstr>
  </property>
  <property fmtid="{D5CDD505-2E9C-101B-9397-08002B2CF9AE}" pid="15" name="U">
    <vt:lpwstr>1737558</vt:lpwstr>
  </property>
  <property fmtid="{D5CDD505-2E9C-101B-9397-08002B2CF9AE}" pid="16" name="PWFileTy">
    <vt:lpwstr>.XLS</vt:lpwstr>
  </property>
  <property fmtid="{D5CDD505-2E9C-101B-9397-08002B2CF9AE}" pid="17" name="Agenda">
    <vt:lpwstr>4287</vt:lpwstr>
  </property>
  <property fmtid="{D5CDD505-2E9C-101B-9397-08002B2CF9AE}" pid="18" name="AccessLev">
    <vt:lpwstr>1</vt:lpwstr>
  </property>
  <property fmtid="{D5CDD505-2E9C-101B-9397-08002B2CF9AE}" pid="19" name="EnclosureTy">
    <vt:lpwstr>Enclosure</vt:lpwstr>
  </property>
</Properties>
</file>